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0640" windowHeight="11760"/>
  </bookViews>
  <sheets>
    <sheet name="projekt budżetu 2017" sheetId="1" r:id="rId1"/>
  </sheets>
  <definedNames>
    <definedName name="_xlnm.Print_Area" localSheetId="0">'projekt budżetu 2017'!$A$2:$K$72</definedName>
  </definedNames>
  <calcPr calcId="125725"/>
</workbook>
</file>

<file path=xl/calcChain.xml><?xml version="1.0" encoding="utf-8"?>
<calcChain xmlns="http://schemas.openxmlformats.org/spreadsheetml/2006/main">
  <c r="H32" i="1"/>
  <c r="G36"/>
  <c r="G46"/>
  <c r="I9"/>
  <c r="K9"/>
  <c r="H9"/>
  <c r="G71"/>
  <c r="G51"/>
  <c r="G33"/>
  <c r="H49"/>
  <c r="G53"/>
  <c r="G42"/>
  <c r="G52"/>
  <c r="G11"/>
  <c r="G12"/>
  <c r="G60"/>
  <c r="H27"/>
  <c r="G31"/>
  <c r="G70"/>
  <c r="G69"/>
  <c r="G29"/>
  <c r="G59"/>
  <c r="G68"/>
  <c r="H56"/>
  <c r="G62"/>
  <c r="G39"/>
  <c r="G38"/>
  <c r="I56"/>
  <c r="I32"/>
  <c r="G58"/>
  <c r="G37"/>
  <c r="G40"/>
  <c r="G41"/>
  <c r="G43"/>
  <c r="G44"/>
  <c r="G45"/>
  <c r="G35"/>
  <c r="G34"/>
  <c r="G18"/>
  <c r="G17"/>
  <c r="H21"/>
  <c r="H23"/>
  <c r="H25"/>
  <c r="H63"/>
  <c r="G10"/>
  <c r="G15"/>
  <c r="G16"/>
  <c r="G13"/>
  <c r="G14"/>
  <c r="G24"/>
  <c r="G23" s="1"/>
  <c r="G26"/>
  <c r="G25" s="1"/>
  <c r="G28"/>
  <c r="G30"/>
  <c r="G64"/>
  <c r="G65"/>
  <c r="G66"/>
  <c r="G67"/>
  <c r="G22"/>
  <c r="G49" l="1"/>
  <c r="G32"/>
  <c r="I72"/>
  <c r="G56"/>
  <c r="G63"/>
  <c r="G27"/>
  <c r="K72"/>
  <c r="G21"/>
  <c r="H72" l="1"/>
  <c r="G9"/>
  <c r="G72" s="1"/>
</calcChain>
</file>

<file path=xl/sharedStrings.xml><?xml version="1.0" encoding="utf-8"?>
<sst xmlns="http://schemas.openxmlformats.org/spreadsheetml/2006/main" count="178" uniqueCount="108">
  <si>
    <t>Źródła  finansowania  programów</t>
  </si>
  <si>
    <t>Lp.</t>
  </si>
  <si>
    <t>Klasyfikacja budżetowa</t>
  </si>
  <si>
    <t>Jedn.   realiz.</t>
  </si>
  <si>
    <t xml:space="preserve">Okres realizacji </t>
  </si>
  <si>
    <t>Razem budżet w tym:</t>
  </si>
  <si>
    <t>Dz.</t>
  </si>
  <si>
    <t>Rozdz.</t>
  </si>
  <si>
    <t>środki zewnętrzne</t>
  </si>
  <si>
    <t>środki własne</t>
  </si>
  <si>
    <t>środki z funduszy Unii Europejskiej</t>
  </si>
  <si>
    <t>Dotacje z b.państwa</t>
  </si>
  <si>
    <t>inne (określić jakie)</t>
  </si>
  <si>
    <t>Transport i Łączność</t>
  </si>
  <si>
    <t>UMiG wraz z DSDiK</t>
  </si>
  <si>
    <t>Starostwo Powiatowe</t>
  </si>
  <si>
    <t>UMiG</t>
  </si>
  <si>
    <t>Gospodarka mieszkaniowa</t>
  </si>
  <si>
    <t>Modernizacja zasobów mieszkaniowych</t>
  </si>
  <si>
    <t>1.</t>
  </si>
  <si>
    <t>Bezpieczeństwo publiczne i ochrona p/poż.</t>
  </si>
  <si>
    <t>Pomoc finansowa na opracowanie dokumentacji projektowo-kosztorysowej budowy nowego komisariatu policji w Sycowie</t>
  </si>
  <si>
    <t>KWP</t>
  </si>
  <si>
    <t>2.</t>
  </si>
  <si>
    <t>3.</t>
  </si>
  <si>
    <t>4.</t>
  </si>
  <si>
    <t>Gospodarka  komunalna i ochrona środowiska</t>
  </si>
  <si>
    <t>Utrzymanie projektu- modernizacja oczyszczalni ścieków</t>
  </si>
  <si>
    <t>2012-2022</t>
  </si>
  <si>
    <t>Kultura i ochrona dziedzictwa narodowego</t>
  </si>
  <si>
    <t>Razem wydatki majątkowe</t>
  </si>
  <si>
    <t xml:space="preserve">UMiG </t>
  </si>
  <si>
    <t>Kultura fizyczna</t>
  </si>
  <si>
    <t>2017-2019</t>
  </si>
  <si>
    <t>7.</t>
  </si>
  <si>
    <t>Modernizacja dróg i chodników gminnych</t>
  </si>
  <si>
    <t>5.</t>
  </si>
  <si>
    <t>Działalność usługowa</t>
  </si>
  <si>
    <t>Zakupy inwestycyjne</t>
  </si>
  <si>
    <t>MOSIR</t>
  </si>
  <si>
    <t>Dotacja na wydatki majątkowe  MOSiR</t>
  </si>
  <si>
    <t>Wykonanie miejsc postojowych przy cmentarzach w m.Drołtowice i m.Św.Marek</t>
  </si>
  <si>
    <t>Przebudowa drogi gminnej nr 101668D w m. Wioska</t>
  </si>
  <si>
    <t>Modernizacja świetlicy wiejskiej w m. Ślizów -FS</t>
  </si>
  <si>
    <t>Budowa budynków gospodarczych przy świetlicy wiejskiej w m. Zawada FS</t>
  </si>
  <si>
    <t>Rozbudowa terenów rekreacyjnych przy świetlicy w m. Drołtowice FS</t>
  </si>
  <si>
    <t>Rozbudowa terenów rekreacyjnych przy świetlicy w m. Działosza- FS</t>
  </si>
  <si>
    <t>Rozbudowa terenów rekreacyjnych przy boisku sportowym w m. Komorów FS</t>
  </si>
  <si>
    <t>Rozbudowa terenów rekreacyjnych w m. Nowy Dwór - montaż siłowni zewnętrznej FS</t>
  </si>
  <si>
    <t>Zakup i montaż lamp solarnych na ul. Malinowej w m. Wioska - FS</t>
  </si>
  <si>
    <t>Oświata i wychowanie</t>
  </si>
  <si>
    <t>Instalacja oświetlenia ewakuacyjnego</t>
  </si>
  <si>
    <t>Budowa dróg dojazdowych do gruntów rolnych</t>
  </si>
  <si>
    <t>Udział do spółki- Oświetlenie Uliczne i Drogowe w Kaliszu</t>
  </si>
  <si>
    <t>Plan na 2017 rok</t>
  </si>
  <si>
    <t>Współudział w przebudowie dóg powiatowych-Przebudowa drogi powiatowej nr 1500D na terenie miasta Sycowa-ul.Oleśnicka od ronda w kierunku skrzyżowania z drogą wojewódzką</t>
  </si>
  <si>
    <t>8.</t>
  </si>
  <si>
    <t>Przebudowa dróg osiedlowych</t>
  </si>
  <si>
    <t>9.</t>
  </si>
  <si>
    <t>Przebudowa drogi ul.Kaliska</t>
  </si>
  <si>
    <t>Wykonanie przyłącza wody</t>
  </si>
  <si>
    <t>GIM</t>
  </si>
  <si>
    <t>Budowa placu zabaw</t>
  </si>
  <si>
    <t>6.</t>
  </si>
  <si>
    <t>Modernizacja wentylacji kuchennej</t>
  </si>
  <si>
    <t>Zakup patelni elektrycznej</t>
  </si>
  <si>
    <t>Wymiana instalacji elektrycznej wraz z robotami budowlanymi</t>
  </si>
  <si>
    <t>Wykaz wydatków majątkowych oraz zadań inwestycyjnych na 2017 r.</t>
  </si>
  <si>
    <t>Wykonanie klap dymnych</t>
  </si>
  <si>
    <t>PP 1</t>
  </si>
  <si>
    <t>SP Działosza</t>
  </si>
  <si>
    <t>10.</t>
  </si>
  <si>
    <t>11.</t>
  </si>
  <si>
    <t>Dotacja na wydatki majątkowe Centrum Kultury</t>
  </si>
  <si>
    <t>CK</t>
  </si>
  <si>
    <t>Współudział w przebudowie  drogi wojewódzkiej nr 449 w zakresie budowy ciągu pieszo-rowerowego w m. Syców wraz z budową kanalizacji deszczowej- przy ul.Kaliskiej w zakresie opracowania dokumentacji projektowej- pomoc rzeczowa</t>
  </si>
  <si>
    <t>Budowa placu rekreacyjnego w m.Gaszowice FS</t>
  </si>
  <si>
    <t>Modernizacja świetlicy wiejskiej w m. Biskupice-wymiana dachu</t>
  </si>
  <si>
    <t>Administracja publiczna</t>
  </si>
  <si>
    <t>Pomoc finansowa na zakup psa policyjnego wraz z samochodem dostosowanym do jego transportu</t>
  </si>
  <si>
    <t>Rozbudowa terenów rekreacyjnych w m. Stradomia W. - zakup kontenera sanitarnego</t>
  </si>
  <si>
    <t>Rozbudowa terenów rekreacyjnych przy świetlicy w m.Wioska</t>
  </si>
  <si>
    <t>Montaż kamery na terenie parku miejskiego</t>
  </si>
  <si>
    <t>Budowa siłowni  zewnętrznej w m. Szczodrów</t>
  </si>
  <si>
    <t>Dofinansowanie  obiektów zabytkowych</t>
  </si>
  <si>
    <t>Współudział w budowie chodnika  w m. Działosza w ciągu drogi woj. Nr 448 wraz przebudową oraz częściową budową kanalizacji deszczowej -III etap w ramach przebudowy drogi</t>
  </si>
  <si>
    <t>Przebudowa drogi wojewódzkiej nr 448 w zakresie budowy chodnika w m. Wojciechowo-Zawada wraz z budową kanalizacji deszczowej - etap I</t>
  </si>
  <si>
    <t>Modernizacja budynku SP nr 2 w Sycowie</t>
  </si>
  <si>
    <t>Termomodernizacja budynku SP w Działoszy</t>
  </si>
  <si>
    <t>Termomodernizacja budynku PP nr 3 w Sycowie</t>
  </si>
  <si>
    <t>12.</t>
  </si>
  <si>
    <t>13.</t>
  </si>
  <si>
    <t>Modernizacja klatki schodowej w SP nr 1 w Sycowie</t>
  </si>
  <si>
    <t>SP 1</t>
  </si>
  <si>
    <t>Projekt kanalizacji sanitarnej przy ul.Polnej</t>
  </si>
  <si>
    <t>Modernizacja placu zabaw w PP nr 2 w Sycowie</t>
  </si>
  <si>
    <t>Termomodernizacja budynku PP nr 2 w Sycowie</t>
  </si>
  <si>
    <t>SP3</t>
  </si>
  <si>
    <t>14.</t>
  </si>
  <si>
    <t>Zakup kuchenki gazowej wolnostojącej 6-palnikowej</t>
  </si>
  <si>
    <t xml:space="preserve"> </t>
  </si>
  <si>
    <r>
      <t xml:space="preserve">Załącznik nr 3
</t>
    </r>
    <r>
      <rPr>
        <sz val="10"/>
        <rFont val="Arial"/>
        <family val="2"/>
        <charset val="238"/>
      </rPr>
      <t>do uchwały
Rady Miejskiej w Sycowie
Nr XLI/       /2017
z dnia 28 września 2017 r.</t>
    </r>
  </si>
  <si>
    <t>SP 2</t>
  </si>
  <si>
    <t>SP 3</t>
  </si>
  <si>
    <t>PP 2</t>
  </si>
  <si>
    <t>PP 3</t>
  </si>
  <si>
    <t>Dotacja celowa dofinansowanie kosztów wymiany żródeł ciepła w budynkach mieszkalnych</t>
  </si>
  <si>
    <t>Wykonanie przyłącza wody na boisku w m. Stradomia W.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</si>
</sst>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9"/>
      <name val="Arial CE"/>
      <charset val="238"/>
    </font>
    <font>
      <b/>
      <i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color rgb="FFC00000"/>
      <name val="Arial"/>
      <family val="2"/>
      <charset val="238"/>
    </font>
    <font>
      <sz val="8"/>
      <color rgb="FFC00000"/>
      <name val="Arial"/>
      <family val="2"/>
      <charset val="238"/>
    </font>
    <font>
      <i/>
      <sz val="8"/>
      <color rgb="FFFF0000"/>
      <name val="Arial CE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13">
    <xf numFmtId="0" fontId="0" fillId="0" borderId="0" xfId="0"/>
    <xf numFmtId="0" fontId="1" fillId="0" borderId="0" xfId="0" applyFont="1"/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centerContinuous" vertic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top"/>
    </xf>
    <xf numFmtId="3" fontId="8" fillId="0" borderId="9" xfId="1" applyNumberFormat="1" applyFont="1" applyFill="1" applyBorder="1" applyAlignment="1">
      <alignment horizontal="center" vertical="center" wrapText="1"/>
    </xf>
    <xf numFmtId="3" fontId="8" fillId="0" borderId="9" xfId="1" applyNumberFormat="1" applyFont="1" applyFill="1" applyBorder="1" applyAlignment="1">
      <alignment horizontal="right" vertical="center" wrapText="1"/>
    </xf>
    <xf numFmtId="3" fontId="9" fillId="0" borderId="9" xfId="1" applyNumberFormat="1" applyFont="1" applyFill="1" applyBorder="1" applyAlignment="1">
      <alignment horizontal="right" vertical="center" wrapText="1"/>
    </xf>
    <xf numFmtId="3" fontId="10" fillId="0" borderId="9" xfId="1" applyNumberFormat="1" applyFont="1" applyFill="1" applyBorder="1" applyAlignment="1">
      <alignment horizontal="right" vertical="center" wrapText="1"/>
    </xf>
    <xf numFmtId="0" fontId="8" fillId="0" borderId="6" xfId="1" applyFont="1" applyFill="1" applyBorder="1" applyAlignment="1">
      <alignment horizontal="center" vertical="top"/>
    </xf>
    <xf numFmtId="0" fontId="8" fillId="2" borderId="6" xfId="1" applyFont="1" applyFill="1" applyBorder="1" applyAlignment="1">
      <alignment horizontal="center" vertical="top"/>
    </xf>
    <xf numFmtId="3" fontId="8" fillId="2" borderId="9" xfId="1" applyNumberFormat="1" applyFont="1" applyFill="1" applyBorder="1" applyAlignment="1">
      <alignment horizontal="center" vertical="center" wrapText="1"/>
    </xf>
    <xf numFmtId="3" fontId="8" fillId="2" borderId="9" xfId="1" applyNumberFormat="1" applyFont="1" applyFill="1" applyBorder="1" applyAlignment="1">
      <alignment horizontal="right" vertical="center" wrapText="1"/>
    </xf>
    <xf numFmtId="0" fontId="12" fillId="0" borderId="8" xfId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 vertical="center" wrapText="1"/>
    </xf>
    <xf numFmtId="3" fontId="9" fillId="0" borderId="8" xfId="1" applyNumberFormat="1" applyFont="1" applyFill="1" applyBorder="1" applyAlignment="1">
      <alignment horizontal="right" vertical="center" wrapText="1"/>
    </xf>
    <xf numFmtId="0" fontId="13" fillId="0" borderId="9" xfId="0" applyFont="1" applyBorder="1" applyAlignment="1">
      <alignment horizont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/>
    </xf>
    <xf numFmtId="3" fontId="9" fillId="0" borderId="11" xfId="1" applyNumberFormat="1" applyFont="1" applyFill="1" applyBorder="1" applyAlignment="1">
      <alignment horizontal="right" vertical="center" wrapText="1"/>
    </xf>
    <xf numFmtId="3" fontId="8" fillId="0" borderId="11" xfId="1" applyNumberFormat="1" applyFont="1" applyFill="1" applyBorder="1" applyAlignment="1">
      <alignment horizontal="center" vertical="center" wrapText="1"/>
    </xf>
    <xf numFmtId="3" fontId="8" fillId="0" borderId="11" xfId="1" applyNumberFormat="1" applyFont="1" applyFill="1" applyBorder="1" applyAlignment="1">
      <alignment horizontal="right" vertical="center" wrapText="1"/>
    </xf>
    <xf numFmtId="0" fontId="4" fillId="0" borderId="12" xfId="1" applyFont="1" applyBorder="1" applyAlignment="1">
      <alignment horizontal="centerContinuous"/>
    </xf>
    <xf numFmtId="0" fontId="3" fillId="0" borderId="13" xfId="1" applyFont="1" applyBorder="1" applyAlignment="1">
      <alignment horizontal="centerContinuous"/>
    </xf>
    <xf numFmtId="0" fontId="3" fillId="0" borderId="14" xfId="1" applyFont="1" applyBorder="1" applyAlignment="1">
      <alignment horizontal="centerContinuous"/>
    </xf>
    <xf numFmtId="0" fontId="3" fillId="0" borderId="16" xfId="1" applyFont="1" applyFill="1" applyBorder="1" applyAlignment="1">
      <alignment horizontal="left" vertical="center" wrapText="1"/>
    </xf>
    <xf numFmtId="0" fontId="3" fillId="0" borderId="16" xfId="1" applyFont="1" applyFill="1" applyBorder="1" applyAlignment="1">
      <alignment horizontal="centerContinuous" vertical="center" wrapText="1"/>
    </xf>
    <xf numFmtId="0" fontId="8" fillId="0" borderId="18" xfId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right" vertical="center" wrapText="1"/>
    </xf>
    <xf numFmtId="3" fontId="8" fillId="0" borderId="1" xfId="1" applyNumberFormat="1" applyFont="1" applyFill="1" applyBorder="1" applyAlignment="1">
      <alignment horizontal="right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8" fillId="0" borderId="15" xfId="1" applyNumberFormat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horizontal="center" vertical="top"/>
    </xf>
    <xf numFmtId="0" fontId="8" fillId="0" borderId="19" xfId="1" applyFont="1" applyFill="1" applyBorder="1" applyAlignment="1">
      <alignment horizontal="center" vertical="top"/>
    </xf>
    <xf numFmtId="0" fontId="8" fillId="0" borderId="7" xfId="1" applyFont="1" applyFill="1" applyBorder="1" applyAlignment="1">
      <alignment horizontal="center" vertical="top"/>
    </xf>
    <xf numFmtId="0" fontId="8" fillId="0" borderId="7" xfId="1" applyFont="1" applyFill="1" applyBorder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right" vertical="center" wrapText="1"/>
    </xf>
    <xf numFmtId="3" fontId="8" fillId="0" borderId="7" xfId="1" applyNumberFormat="1" applyFont="1" applyFill="1" applyBorder="1" applyAlignment="1">
      <alignment horizontal="center" vertical="center" wrapText="1"/>
    </xf>
    <xf numFmtId="3" fontId="8" fillId="0" borderId="20" xfId="1" applyNumberFormat="1" applyFont="1" applyFill="1" applyBorder="1" applyAlignment="1">
      <alignment horizontal="right" vertical="center" wrapText="1"/>
    </xf>
    <xf numFmtId="3" fontId="10" fillId="0" borderId="1" xfId="1" applyNumberFormat="1" applyFont="1" applyFill="1" applyBorder="1" applyAlignment="1">
      <alignment horizontal="right" vertical="center" wrapText="1"/>
    </xf>
    <xf numFmtId="0" fontId="9" fillId="0" borderId="21" xfId="1" applyFont="1" applyFill="1" applyBorder="1" applyAlignment="1">
      <alignment horizontal="center" vertical="top"/>
    </xf>
    <xf numFmtId="0" fontId="9" fillId="0" borderId="21" xfId="1" applyFont="1" applyFill="1" applyBorder="1" applyAlignment="1">
      <alignment horizontal="center" vertical="top" wrapText="1"/>
    </xf>
    <xf numFmtId="0" fontId="9" fillId="0" borderId="21" xfId="1" applyFont="1" applyFill="1" applyBorder="1" applyAlignment="1">
      <alignment horizontal="center" vertical="center" wrapText="1"/>
    </xf>
    <xf numFmtId="3" fontId="9" fillId="0" borderId="21" xfId="1" applyNumberFormat="1" applyFont="1" applyFill="1" applyBorder="1" applyAlignment="1">
      <alignment horizontal="right" vertical="center" wrapText="1"/>
    </xf>
    <xf numFmtId="3" fontId="8" fillId="0" borderId="21" xfId="1" applyNumberFormat="1" applyFont="1" applyFill="1" applyBorder="1" applyAlignment="1">
      <alignment horizontal="right" vertical="center" wrapText="1"/>
    </xf>
    <xf numFmtId="3" fontId="8" fillId="0" borderId="22" xfId="1" applyNumberFormat="1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center"/>
    </xf>
    <xf numFmtId="3" fontId="10" fillId="0" borderId="7" xfId="1" applyNumberFormat="1" applyFont="1" applyFill="1" applyBorder="1" applyAlignment="1">
      <alignment horizontal="right" vertical="center" wrapText="1"/>
    </xf>
    <xf numFmtId="3" fontId="9" fillId="0" borderId="7" xfId="1" applyNumberFormat="1" applyFont="1" applyFill="1" applyBorder="1" applyAlignment="1">
      <alignment horizontal="right" vertical="center" wrapText="1"/>
    </xf>
    <xf numFmtId="3" fontId="9" fillId="0" borderId="19" xfId="1" applyNumberFormat="1" applyFont="1" applyFill="1" applyBorder="1" applyAlignment="1">
      <alignment horizontal="right" vertical="center" wrapText="1"/>
    </xf>
    <xf numFmtId="3" fontId="9" fillId="0" borderId="20" xfId="1" applyNumberFormat="1" applyFont="1" applyFill="1" applyBorder="1" applyAlignment="1">
      <alignment horizontal="right" vertical="center" wrapText="1"/>
    </xf>
    <xf numFmtId="3" fontId="8" fillId="0" borderId="15" xfId="1" applyNumberFormat="1" applyFont="1" applyFill="1" applyBorder="1" applyAlignment="1">
      <alignment horizontal="center" vertical="center" wrapText="1"/>
    </xf>
    <xf numFmtId="3" fontId="9" fillId="0" borderId="22" xfId="1" applyNumberFormat="1" applyFont="1" applyFill="1" applyBorder="1" applyAlignment="1">
      <alignment horizontal="right" vertical="center" wrapText="1"/>
    </xf>
    <xf numFmtId="0" fontId="8" fillId="0" borderId="5" xfId="1" applyFont="1" applyFill="1" applyBorder="1" applyAlignment="1">
      <alignment horizontal="center" vertical="top"/>
    </xf>
    <xf numFmtId="0" fontId="9" fillId="0" borderId="5" xfId="1" applyFont="1" applyFill="1" applyBorder="1" applyAlignment="1">
      <alignment horizontal="center" vertical="top"/>
    </xf>
    <xf numFmtId="0" fontId="10" fillId="0" borderId="1" xfId="1" applyFont="1" applyFill="1" applyBorder="1" applyAlignment="1">
      <alignment horizontal="center" vertical="center" wrapText="1"/>
    </xf>
    <xf numFmtId="3" fontId="10" fillId="0" borderId="15" xfId="1" applyNumberFormat="1" applyFont="1" applyFill="1" applyBorder="1" applyAlignment="1">
      <alignment horizontal="right" vertical="center" wrapText="1"/>
    </xf>
    <xf numFmtId="3" fontId="9" fillId="0" borderId="23" xfId="1" applyNumberFormat="1" applyFont="1" applyFill="1" applyBorder="1" applyAlignment="1">
      <alignment horizontal="right" vertical="center" wrapText="1"/>
    </xf>
    <xf numFmtId="3" fontId="9" fillId="0" borderId="15" xfId="1" applyNumberFormat="1" applyFont="1" applyFill="1" applyBorder="1" applyAlignment="1">
      <alignment horizontal="right" vertical="center" wrapText="1"/>
    </xf>
    <xf numFmtId="0" fontId="12" fillId="0" borderId="24" xfId="1" applyFont="1" applyFill="1" applyBorder="1" applyAlignment="1">
      <alignment horizontal="center" vertical="top"/>
    </xf>
    <xf numFmtId="0" fontId="8" fillId="0" borderId="21" xfId="1" applyFont="1" applyFill="1" applyBorder="1" applyAlignment="1">
      <alignment horizontal="center" vertical="top"/>
    </xf>
    <xf numFmtId="0" fontId="8" fillId="0" borderId="25" xfId="1" applyFont="1" applyFill="1" applyBorder="1" applyAlignment="1">
      <alignment horizontal="center" vertical="top" wrapText="1"/>
    </xf>
    <xf numFmtId="0" fontId="8" fillId="0" borderId="21" xfId="1" applyFont="1" applyFill="1" applyBorder="1" applyAlignment="1">
      <alignment horizontal="center" vertical="center" wrapText="1"/>
    </xf>
    <xf numFmtId="3" fontId="12" fillId="0" borderId="24" xfId="1" applyNumberFormat="1" applyFont="1" applyFill="1" applyBorder="1" applyAlignment="1">
      <alignment horizontal="right" vertical="center" wrapText="1"/>
    </xf>
    <xf numFmtId="3" fontId="8" fillId="0" borderId="24" xfId="1" applyNumberFormat="1" applyFont="1" applyFill="1" applyBorder="1" applyAlignment="1">
      <alignment horizontal="right" vertical="center" wrapText="1"/>
    </xf>
    <xf numFmtId="0" fontId="12" fillId="0" borderId="26" xfId="1" applyFont="1" applyFill="1" applyBorder="1" applyAlignment="1">
      <alignment horizontal="center" vertical="top"/>
    </xf>
    <xf numFmtId="0" fontId="8" fillId="0" borderId="3" xfId="1" applyFont="1" applyFill="1" applyBorder="1" applyAlignment="1">
      <alignment horizontal="center" vertical="center" wrapText="1"/>
    </xf>
    <xf numFmtId="3" fontId="14" fillId="0" borderId="3" xfId="1" applyNumberFormat="1" applyFont="1" applyFill="1" applyBorder="1" applyAlignment="1">
      <alignment horizontal="right" vertical="center" wrapText="1"/>
    </xf>
    <xf numFmtId="3" fontId="8" fillId="0" borderId="26" xfId="1" applyNumberFormat="1" applyFont="1" applyFill="1" applyBorder="1" applyAlignment="1">
      <alignment horizontal="right" vertical="center" wrapText="1"/>
    </xf>
    <xf numFmtId="3" fontId="9" fillId="0" borderId="26" xfId="1" applyNumberFormat="1" applyFont="1" applyFill="1" applyBorder="1" applyAlignment="1">
      <alignment horizontal="right" vertical="center" wrapText="1"/>
    </xf>
    <xf numFmtId="3" fontId="9" fillId="0" borderId="17" xfId="1" applyNumberFormat="1" applyFont="1" applyFill="1" applyBorder="1" applyAlignment="1">
      <alignment horizontal="right" vertical="center" wrapText="1"/>
    </xf>
    <xf numFmtId="0" fontId="12" fillId="0" borderId="28" xfId="1" applyFont="1" applyFill="1" applyBorder="1" applyAlignment="1">
      <alignment horizontal="center" vertical="top"/>
    </xf>
    <xf numFmtId="3" fontId="8" fillId="0" borderId="28" xfId="1" applyNumberFormat="1" applyFont="1" applyFill="1" applyBorder="1" applyAlignment="1">
      <alignment horizontal="right" vertical="center" wrapText="1"/>
    </xf>
    <xf numFmtId="3" fontId="9" fillId="0" borderId="28" xfId="1" applyNumberFormat="1" applyFont="1" applyFill="1" applyBorder="1" applyAlignment="1">
      <alignment horizontal="right" vertical="center" wrapText="1"/>
    </xf>
    <xf numFmtId="3" fontId="9" fillId="0" borderId="30" xfId="1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center"/>
    </xf>
    <xf numFmtId="3" fontId="9" fillId="0" borderId="24" xfId="1" applyNumberFormat="1" applyFont="1" applyFill="1" applyBorder="1" applyAlignment="1">
      <alignment horizontal="right" vertical="center" wrapText="1"/>
    </xf>
    <xf numFmtId="0" fontId="9" fillId="0" borderId="21" xfId="1" applyFont="1" applyFill="1" applyBorder="1" applyAlignment="1">
      <alignment horizontal="center" wrapText="1"/>
    </xf>
    <xf numFmtId="0" fontId="10" fillId="0" borderId="21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3" fillId="0" borderId="33" xfId="1" applyFont="1" applyBorder="1" applyAlignment="1">
      <alignment horizontal="centerContinuous"/>
    </xf>
    <xf numFmtId="0" fontId="3" fillId="0" borderId="35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/>
    </xf>
    <xf numFmtId="0" fontId="0" fillId="0" borderId="33" xfId="0" applyBorder="1"/>
    <xf numFmtId="0" fontId="5" fillId="0" borderId="35" xfId="0" applyFont="1" applyBorder="1"/>
    <xf numFmtId="0" fontId="9" fillId="0" borderId="37" xfId="1" applyFont="1" applyFill="1" applyBorder="1" applyAlignment="1">
      <alignment horizontal="left" vertical="center" wrapText="1"/>
    </xf>
    <xf numFmtId="0" fontId="8" fillId="0" borderId="34" xfId="1" applyFont="1" applyFill="1" applyBorder="1" applyAlignment="1">
      <alignment horizontal="left" vertical="center" wrapText="1"/>
    </xf>
    <xf numFmtId="0" fontId="8" fillId="0" borderId="35" xfId="1" applyFont="1" applyFill="1" applyBorder="1" applyAlignment="1">
      <alignment horizontal="left" vertical="center" wrapText="1"/>
    </xf>
    <xf numFmtId="0" fontId="8" fillId="0" borderId="38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 wrapText="1"/>
    </xf>
    <xf numFmtId="0" fontId="8" fillId="0" borderId="39" xfId="1" applyFont="1" applyFill="1" applyBorder="1" applyAlignment="1">
      <alignment horizontal="left" vertical="center" wrapText="1"/>
    </xf>
    <xf numFmtId="0" fontId="8" fillId="0" borderId="36" xfId="1" applyFont="1" applyFill="1" applyBorder="1" applyAlignment="1">
      <alignment horizontal="left" vertical="center" wrapText="1"/>
    </xf>
    <xf numFmtId="4" fontId="14" fillId="0" borderId="0" xfId="0" applyNumberFormat="1" applyFont="1"/>
    <xf numFmtId="4" fontId="16" fillId="0" borderId="0" xfId="0" applyNumberFormat="1" applyFont="1"/>
    <xf numFmtId="0" fontId="16" fillId="0" borderId="0" xfId="0" applyFont="1"/>
    <xf numFmtId="3" fontId="9" fillId="0" borderId="21" xfId="1" applyNumberFormat="1" applyFont="1" applyFill="1" applyBorder="1" applyAlignment="1">
      <alignment horizontal="center" vertical="center" wrapText="1"/>
    </xf>
    <xf numFmtId="4" fontId="18" fillId="0" borderId="0" xfId="0" applyNumberFormat="1" applyFont="1"/>
    <xf numFmtId="3" fontId="10" fillId="0" borderId="21" xfId="1" applyNumberFormat="1" applyFont="1" applyFill="1" applyBorder="1" applyAlignment="1">
      <alignment horizontal="right" vertical="center" wrapText="1"/>
    </xf>
    <xf numFmtId="4" fontId="20" fillId="0" borderId="0" xfId="0" applyNumberFormat="1" applyFont="1"/>
    <xf numFmtId="0" fontId="8" fillId="0" borderId="10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center" vertical="top"/>
    </xf>
    <xf numFmtId="0" fontId="3" fillId="0" borderId="42" xfId="1" applyFont="1" applyFill="1" applyBorder="1" applyAlignment="1">
      <alignment horizontal="center" vertical="top"/>
    </xf>
    <xf numFmtId="0" fontId="8" fillId="0" borderId="2" xfId="1" applyFont="1" applyFill="1" applyBorder="1" applyAlignment="1">
      <alignment horizontal="left" vertical="center" wrapText="1"/>
    </xf>
    <xf numFmtId="0" fontId="3" fillId="0" borderId="45" xfId="1" applyFont="1" applyFill="1" applyBorder="1" applyAlignment="1">
      <alignment horizontal="center" vertical="top"/>
    </xf>
    <xf numFmtId="0" fontId="8" fillId="0" borderId="27" xfId="1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Continuous" vertical="center" wrapText="1"/>
    </xf>
    <xf numFmtId="0" fontId="3" fillId="0" borderId="46" xfId="1" applyFont="1" applyBorder="1" applyAlignment="1">
      <alignment horizontal="centerContinuous"/>
    </xf>
    <xf numFmtId="0" fontId="3" fillId="0" borderId="47" xfId="1" applyFont="1" applyBorder="1" applyAlignment="1">
      <alignment horizontal="centerContinuous"/>
    </xf>
    <xf numFmtId="0" fontId="3" fillId="0" borderId="48" xfId="1" applyFont="1" applyFill="1" applyBorder="1" applyAlignment="1">
      <alignment horizontal="center" vertical="center" wrapText="1"/>
    </xf>
    <xf numFmtId="0" fontId="5" fillId="0" borderId="49" xfId="0" applyFont="1" applyBorder="1"/>
    <xf numFmtId="0" fontId="3" fillId="0" borderId="50" xfId="1" applyFont="1" applyFill="1" applyBorder="1" applyAlignment="1">
      <alignment horizontal="centerContinuous" vertical="center" wrapText="1"/>
    </xf>
    <xf numFmtId="0" fontId="3" fillId="0" borderId="50" xfId="1" applyFont="1" applyFill="1" applyBorder="1" applyAlignment="1">
      <alignment horizontal="center" vertical="center" wrapText="1"/>
    </xf>
    <xf numFmtId="0" fontId="3" fillId="0" borderId="51" xfId="1" applyFont="1" applyFill="1" applyBorder="1" applyAlignment="1">
      <alignment horizontal="centerContinuous" vertical="center" wrapText="1"/>
    </xf>
    <xf numFmtId="0" fontId="6" fillId="0" borderId="50" xfId="1" applyFont="1" applyFill="1" applyBorder="1" applyAlignment="1">
      <alignment horizontal="centerContinuous" vertical="center"/>
    </xf>
    <xf numFmtId="0" fontId="3" fillId="0" borderId="50" xfId="1" applyFont="1" applyFill="1" applyBorder="1" applyAlignment="1">
      <alignment horizontal="centerContinuous" vertical="center"/>
    </xf>
    <xf numFmtId="0" fontId="3" fillId="0" borderId="52" xfId="1" applyFont="1" applyFill="1" applyBorder="1" applyAlignment="1">
      <alignment horizontal="centerContinuous" vertical="center" wrapText="1"/>
    </xf>
    <xf numFmtId="0" fontId="8" fillId="0" borderId="55" xfId="1" applyFont="1" applyFill="1" applyBorder="1" applyAlignment="1">
      <alignment horizontal="center" vertical="top"/>
    </xf>
    <xf numFmtId="0" fontId="8" fillId="0" borderId="55" xfId="1" applyFont="1" applyFill="1" applyBorder="1" applyAlignment="1">
      <alignment horizontal="center" vertical="center" wrapText="1"/>
    </xf>
    <xf numFmtId="3" fontId="10" fillId="0" borderId="55" xfId="1" applyNumberFormat="1" applyFont="1" applyFill="1" applyBorder="1" applyAlignment="1">
      <alignment horizontal="right" vertical="center" wrapText="1"/>
    </xf>
    <xf numFmtId="3" fontId="8" fillId="0" borderId="55" xfId="1" applyNumberFormat="1" applyFont="1" applyFill="1" applyBorder="1" applyAlignment="1">
      <alignment horizontal="right" vertical="center" wrapText="1"/>
    </xf>
    <xf numFmtId="0" fontId="11" fillId="0" borderId="40" xfId="1" applyFont="1" applyFill="1" applyBorder="1" applyAlignment="1">
      <alignment horizontal="center" vertical="top"/>
    </xf>
    <xf numFmtId="0" fontId="4" fillId="0" borderId="40" xfId="1" applyFont="1" applyFill="1" applyBorder="1" applyAlignment="1">
      <alignment horizontal="center" vertical="top"/>
    </xf>
    <xf numFmtId="0" fontId="3" fillId="0" borderId="44" xfId="1" applyFont="1" applyFill="1" applyBorder="1" applyAlignment="1">
      <alignment horizontal="center" vertical="top"/>
    </xf>
    <xf numFmtId="0" fontId="3" fillId="0" borderId="40" xfId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0" fontId="13" fillId="0" borderId="0" xfId="0" applyFont="1" applyBorder="1" applyAlignment="1">
      <alignment horizont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right" vertical="center" wrapText="1"/>
    </xf>
    <xf numFmtId="3" fontId="9" fillId="0" borderId="0" xfId="1" applyNumberFormat="1" applyFont="1" applyFill="1" applyBorder="1" applyAlignment="1">
      <alignment horizontal="right" vertical="center" wrapText="1"/>
    </xf>
    <xf numFmtId="0" fontId="9" fillId="0" borderId="25" xfId="1" applyFont="1" applyFill="1" applyBorder="1" applyAlignment="1">
      <alignment horizontal="left" vertical="center" wrapText="1"/>
    </xf>
    <xf numFmtId="0" fontId="12" fillId="0" borderId="21" xfId="1" applyFont="1" applyFill="1" applyBorder="1" applyAlignment="1">
      <alignment horizontal="center" vertical="top"/>
    </xf>
    <xf numFmtId="0" fontId="12" fillId="0" borderId="21" xfId="1" applyFont="1" applyFill="1" applyBorder="1" applyAlignment="1">
      <alignment horizontal="center" vertical="top" wrapText="1"/>
    </xf>
    <xf numFmtId="0" fontId="12" fillId="0" borderId="21" xfId="1" applyFont="1" applyFill="1" applyBorder="1" applyAlignment="1">
      <alignment horizontal="center" vertical="center" wrapText="1"/>
    </xf>
    <xf numFmtId="3" fontId="13" fillId="0" borderId="21" xfId="1" applyNumberFormat="1" applyFont="1" applyFill="1" applyBorder="1" applyAlignment="1">
      <alignment horizontal="right" vertical="center" wrapText="1"/>
    </xf>
    <xf numFmtId="0" fontId="8" fillId="0" borderId="55" xfId="1" applyFont="1" applyFill="1" applyBorder="1" applyAlignment="1">
      <alignment horizontal="center" vertical="center"/>
    </xf>
    <xf numFmtId="0" fontId="9" fillId="0" borderId="25" xfId="1" applyFont="1" applyFill="1" applyBorder="1" applyAlignment="1">
      <alignment horizontal="center" wrapText="1"/>
    </xf>
    <xf numFmtId="0" fontId="3" fillId="0" borderId="40" xfId="1" applyFont="1" applyFill="1" applyBorder="1" applyAlignment="1">
      <alignment horizontal="center"/>
    </xf>
    <xf numFmtId="0" fontId="10" fillId="0" borderId="54" xfId="1" applyFont="1" applyFill="1" applyBorder="1" applyAlignment="1">
      <alignment horizontal="left" vertical="center" wrapText="1"/>
    </xf>
    <xf numFmtId="3" fontId="8" fillId="0" borderId="55" xfId="1" applyNumberFormat="1" applyFont="1" applyFill="1" applyBorder="1" applyAlignment="1">
      <alignment horizontal="center" vertical="center" wrapText="1"/>
    </xf>
    <xf numFmtId="3" fontId="8" fillId="0" borderId="56" xfId="1" applyNumberFormat="1" applyFont="1" applyFill="1" applyBorder="1" applyAlignment="1">
      <alignment horizontal="right" vertical="center" wrapText="1"/>
    </xf>
    <xf numFmtId="0" fontId="8" fillId="0" borderId="31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 wrapText="1"/>
    </xf>
    <xf numFmtId="3" fontId="19" fillId="0" borderId="0" xfId="1" applyNumberFormat="1" applyFont="1" applyFill="1" applyBorder="1" applyAlignment="1">
      <alignment horizontal="right" vertical="center" wrapText="1"/>
    </xf>
    <xf numFmtId="0" fontId="10" fillId="0" borderId="10" xfId="1" applyFont="1" applyFill="1" applyBorder="1" applyAlignment="1">
      <alignment horizontal="left" vertical="center" wrapText="1"/>
    </xf>
    <xf numFmtId="0" fontId="0" fillId="0" borderId="9" xfId="0" applyBorder="1"/>
    <xf numFmtId="0" fontId="0" fillId="0" borderId="11" xfId="0" applyBorder="1"/>
    <xf numFmtId="0" fontId="8" fillId="0" borderId="58" xfId="1" applyFont="1" applyFill="1" applyBorder="1" applyAlignment="1">
      <alignment horizontal="left" vertical="center" wrapText="1"/>
    </xf>
    <xf numFmtId="0" fontId="9" fillId="0" borderId="59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center" vertical="center"/>
    </xf>
    <xf numFmtId="0" fontId="3" fillId="0" borderId="43" xfId="1" applyFont="1" applyFill="1" applyBorder="1" applyAlignment="1">
      <alignment horizontal="center" vertical="center"/>
    </xf>
    <xf numFmtId="0" fontId="3" fillId="0" borderId="53" xfId="1" applyFont="1" applyFill="1" applyBorder="1" applyAlignment="1">
      <alignment horizontal="center" vertical="center"/>
    </xf>
    <xf numFmtId="0" fontId="3" fillId="0" borderId="57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left" wrapText="1"/>
    </xf>
    <xf numFmtId="0" fontId="12" fillId="0" borderId="59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top"/>
    </xf>
    <xf numFmtId="0" fontId="3" fillId="0" borderId="53" xfId="1" applyFont="1" applyFill="1" applyBorder="1" applyAlignment="1">
      <alignment horizontal="center" vertical="top"/>
    </xf>
    <xf numFmtId="0" fontId="7" fillId="0" borderId="32" xfId="1" applyFont="1" applyFill="1" applyBorder="1" applyAlignment="1">
      <alignment horizontal="center" vertical="top"/>
    </xf>
    <xf numFmtId="0" fontId="7" fillId="0" borderId="37" xfId="1" applyFont="1" applyFill="1" applyBorder="1" applyAlignment="1">
      <alignment horizontal="center" vertical="center" wrapText="1"/>
    </xf>
    <xf numFmtId="0" fontId="7" fillId="0" borderId="40" xfId="1" applyFont="1" applyFill="1" applyBorder="1" applyAlignment="1">
      <alignment horizontal="center" vertical="top"/>
    </xf>
    <xf numFmtId="0" fontId="0" fillId="0" borderId="60" xfId="0" applyBorder="1"/>
    <xf numFmtId="0" fontId="3" fillId="0" borderId="18" xfId="1" applyFont="1" applyFill="1" applyBorder="1" applyAlignment="1">
      <alignment horizontal="center"/>
    </xf>
    <xf numFmtId="0" fontId="3" fillId="0" borderId="18" xfId="1" applyFont="1" applyFill="1" applyBorder="1" applyAlignment="1">
      <alignment horizont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left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30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8" fillId="2" borderId="9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27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/>
    </xf>
    <xf numFmtId="0" fontId="8" fillId="0" borderId="25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/>
    </xf>
    <xf numFmtId="0" fontId="8" fillId="0" borderId="29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/>
    </xf>
    <xf numFmtId="0" fontId="8" fillId="0" borderId="3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0" fontId="8" fillId="0" borderId="9" xfId="1" applyFont="1" applyFill="1" applyBorder="1" applyAlignment="1">
      <alignment horizontal="center" wrapText="1"/>
    </xf>
    <xf numFmtId="0" fontId="8" fillId="0" borderId="7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center"/>
    </xf>
    <xf numFmtId="3" fontId="10" fillId="0" borderId="18" xfId="1" applyNumberFormat="1" applyFont="1" applyFill="1" applyBorder="1" applyAlignment="1">
      <alignment horizontal="right" vertical="center" wrapText="1"/>
    </xf>
    <xf numFmtId="3" fontId="8" fillId="0" borderId="18" xfId="1" applyNumberFormat="1" applyFont="1" applyFill="1" applyBorder="1" applyAlignment="1">
      <alignment horizontal="right" vertical="center" wrapText="1"/>
    </xf>
    <xf numFmtId="3" fontId="9" fillId="0" borderId="18" xfId="1" applyNumberFormat="1" applyFont="1" applyFill="1" applyBorder="1" applyAlignment="1">
      <alignment horizontal="right" vertical="center" wrapText="1"/>
    </xf>
    <xf numFmtId="3" fontId="19" fillId="0" borderId="9" xfId="1" applyNumberFormat="1" applyFont="1" applyFill="1" applyBorder="1" applyAlignment="1">
      <alignment horizontal="right" vertical="center" wrapText="1"/>
    </xf>
    <xf numFmtId="3" fontId="19" fillId="0" borderId="11" xfId="1" applyNumberFormat="1" applyFont="1" applyFill="1" applyBorder="1" applyAlignment="1">
      <alignment horizontal="right" vertical="center" wrapText="1"/>
    </xf>
    <xf numFmtId="0" fontId="5" fillId="0" borderId="1" xfId="0" applyFont="1" applyBorder="1"/>
    <xf numFmtId="0" fontId="17" fillId="0" borderId="1" xfId="0" applyFont="1" applyBorder="1"/>
    <xf numFmtId="0" fontId="17" fillId="0" borderId="15" xfId="0" applyFont="1" applyBorder="1"/>
    <xf numFmtId="0" fontId="3" fillId="0" borderId="44" xfId="1" applyFont="1" applyFill="1" applyBorder="1" applyAlignment="1">
      <alignment horizontal="center" vertical="center"/>
    </xf>
    <xf numFmtId="3" fontId="8" fillId="0" borderId="2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/>
    <xf numFmtId="0" fontId="0" fillId="0" borderId="0" xfId="0" applyAlignment="1"/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7"/>
  <sheetViews>
    <sheetView tabSelected="1" topLeftCell="A44" workbookViewId="0">
      <selection activeCell="D53" sqref="D53"/>
    </sheetView>
  </sheetViews>
  <sheetFormatPr defaultRowHeight="12.75"/>
  <cols>
    <col min="1" max="1" width="3.5703125" customWidth="1"/>
    <col min="2" max="2" width="44" customWidth="1"/>
    <col min="3" max="3" width="7.140625" customWidth="1"/>
    <col min="4" max="4" width="8.85546875" customWidth="1"/>
    <col min="5" max="5" width="12" customWidth="1"/>
    <col min="6" max="6" width="8.7109375" customWidth="1"/>
    <col min="7" max="7" width="10" customWidth="1"/>
    <col min="8" max="9" width="10.7109375" customWidth="1"/>
    <col min="10" max="10" width="9.28515625" customWidth="1"/>
    <col min="11" max="11" width="8.42578125" customWidth="1"/>
    <col min="12" max="12" width="10.7109375" bestFit="1" customWidth="1"/>
  </cols>
  <sheetData>
    <row r="1" spans="1:13">
      <c r="J1" s="211"/>
      <c r="K1" s="212"/>
    </row>
    <row r="2" spans="1:13" ht="64.5" customHeight="1" thickBot="1">
      <c r="B2" s="1" t="s">
        <v>67</v>
      </c>
      <c r="C2" s="1"/>
      <c r="D2" s="1"/>
      <c r="E2" s="1"/>
      <c r="F2" s="1"/>
      <c r="I2" s="210" t="s">
        <v>101</v>
      </c>
      <c r="J2" s="210"/>
      <c r="K2" s="210"/>
    </row>
    <row r="3" spans="1:13" ht="13.5" thickBot="1">
      <c r="A3" s="91"/>
      <c r="B3" s="94"/>
      <c r="C3" s="30"/>
      <c r="D3" s="31"/>
      <c r="E3" s="32"/>
      <c r="F3" s="32"/>
      <c r="G3" s="118" t="s">
        <v>0</v>
      </c>
      <c r="H3" s="119"/>
      <c r="I3" s="119"/>
      <c r="J3" s="119"/>
      <c r="K3" s="120"/>
    </row>
    <row r="4" spans="1:13" ht="23.25" customHeight="1">
      <c r="A4" s="121" t="s">
        <v>1</v>
      </c>
      <c r="B4" s="122"/>
      <c r="C4" s="123" t="s">
        <v>2</v>
      </c>
      <c r="D4" s="123"/>
      <c r="E4" s="124" t="s">
        <v>3</v>
      </c>
      <c r="F4" s="124" t="s">
        <v>4</v>
      </c>
      <c r="G4" s="125" t="s">
        <v>54</v>
      </c>
      <c r="H4" s="126"/>
      <c r="I4" s="127"/>
      <c r="J4" s="127"/>
      <c r="K4" s="128"/>
    </row>
    <row r="5" spans="1:13">
      <c r="A5" s="92"/>
      <c r="B5" s="95"/>
      <c r="C5" s="2"/>
      <c r="D5" s="2"/>
      <c r="E5" s="2"/>
      <c r="F5" s="2"/>
      <c r="G5" s="3" t="s">
        <v>5</v>
      </c>
      <c r="H5" s="4"/>
      <c r="I5" s="5"/>
      <c r="J5" s="5"/>
      <c r="K5" s="33"/>
    </row>
    <row r="6" spans="1:13">
      <c r="A6" s="92"/>
      <c r="B6" s="95"/>
      <c r="C6" s="6" t="s">
        <v>6</v>
      </c>
      <c r="D6" s="6" t="s">
        <v>7</v>
      </c>
      <c r="E6" s="2"/>
      <c r="F6" s="2"/>
      <c r="G6" s="7"/>
      <c r="H6" s="8"/>
      <c r="I6" s="9" t="s">
        <v>8</v>
      </c>
      <c r="J6" s="10"/>
      <c r="K6" s="34"/>
    </row>
    <row r="7" spans="1:13" ht="38.25" customHeight="1" thickBot="1">
      <c r="A7" s="93"/>
      <c r="B7" s="175"/>
      <c r="C7" s="176"/>
      <c r="D7" s="176"/>
      <c r="E7" s="177"/>
      <c r="F7" s="178"/>
      <c r="G7" s="179"/>
      <c r="H7" s="178" t="s">
        <v>9</v>
      </c>
      <c r="I7" s="180" t="s">
        <v>10</v>
      </c>
      <c r="J7" s="180" t="s">
        <v>11</v>
      </c>
      <c r="K7" s="181" t="s">
        <v>12</v>
      </c>
    </row>
    <row r="8" spans="1:13" ht="13.5" thickBot="1">
      <c r="A8" s="172">
        <v>1</v>
      </c>
      <c r="B8" s="173">
        <v>2</v>
      </c>
      <c r="C8" s="172">
        <v>3</v>
      </c>
      <c r="D8" s="173">
        <v>4</v>
      </c>
      <c r="E8" s="172">
        <v>5</v>
      </c>
      <c r="F8" s="173">
        <v>6</v>
      </c>
      <c r="G8" s="172">
        <v>7</v>
      </c>
      <c r="H8" s="173">
        <v>8</v>
      </c>
      <c r="I8" s="172">
        <v>9</v>
      </c>
      <c r="J8" s="173">
        <v>10</v>
      </c>
      <c r="K8" s="174">
        <v>11</v>
      </c>
    </row>
    <row r="9" spans="1:13" ht="13.5" thickBot="1">
      <c r="A9" s="170"/>
      <c r="B9" s="96" t="s">
        <v>13</v>
      </c>
      <c r="C9" s="48">
        <v>600</v>
      </c>
      <c r="D9" s="48"/>
      <c r="E9" s="49"/>
      <c r="F9" s="50"/>
      <c r="G9" s="51">
        <f>SUM(H9:K9)</f>
        <v>7150226</v>
      </c>
      <c r="H9" s="51">
        <f>SUM(H10:H18)</f>
        <v>4792316</v>
      </c>
      <c r="I9" s="51">
        <f>SUM(I10:I18)</f>
        <v>1631610</v>
      </c>
      <c r="J9" s="51"/>
      <c r="K9" s="60">
        <f>SUM(K10:K18)</f>
        <v>726300</v>
      </c>
    </row>
    <row r="10" spans="1:13" ht="38.25" customHeight="1">
      <c r="A10" s="113" t="s">
        <v>19</v>
      </c>
      <c r="B10" s="115" t="s">
        <v>86</v>
      </c>
      <c r="C10" s="62"/>
      <c r="D10" s="183">
        <v>60013</v>
      </c>
      <c r="E10" s="22" t="s">
        <v>14</v>
      </c>
      <c r="F10" s="63">
        <v>2017</v>
      </c>
      <c r="G10" s="47">
        <f>SUM(H10:K10)</f>
        <v>620000</v>
      </c>
      <c r="H10" s="47">
        <v>310000</v>
      </c>
      <c r="I10" s="47"/>
      <c r="J10" s="47"/>
      <c r="K10" s="64">
        <v>310000</v>
      </c>
      <c r="L10" s="103"/>
    </row>
    <row r="11" spans="1:13" ht="63" customHeight="1">
      <c r="A11" s="114" t="s">
        <v>23</v>
      </c>
      <c r="B11" s="110" t="s">
        <v>75</v>
      </c>
      <c r="C11" s="17"/>
      <c r="D11" s="26">
        <v>60013</v>
      </c>
      <c r="E11" s="11" t="s">
        <v>14</v>
      </c>
      <c r="F11" s="11">
        <v>2017</v>
      </c>
      <c r="G11" s="47">
        <f>SUM(H11:K11)</f>
        <v>50000</v>
      </c>
      <c r="H11" s="14">
        <v>50000</v>
      </c>
      <c r="I11" s="14"/>
      <c r="J11" s="13"/>
      <c r="K11" s="29"/>
      <c r="L11" s="103"/>
    </row>
    <row r="12" spans="1:13" ht="44.25" customHeight="1">
      <c r="A12" s="114" t="s">
        <v>24</v>
      </c>
      <c r="B12" s="110" t="s">
        <v>85</v>
      </c>
      <c r="C12" s="17"/>
      <c r="D12" s="26">
        <v>60013</v>
      </c>
      <c r="E12" s="11" t="s">
        <v>14</v>
      </c>
      <c r="F12" s="11">
        <v>2017</v>
      </c>
      <c r="G12" s="47">
        <f>SUM(H12:K12)</f>
        <v>533226</v>
      </c>
      <c r="H12" s="14">
        <v>179926</v>
      </c>
      <c r="I12" s="14"/>
      <c r="J12" s="13"/>
      <c r="K12" s="29">
        <v>353300</v>
      </c>
      <c r="L12" s="103"/>
    </row>
    <row r="13" spans="1:13" ht="48" customHeight="1">
      <c r="A13" s="114" t="s">
        <v>25</v>
      </c>
      <c r="B13" s="168" t="s">
        <v>55</v>
      </c>
      <c r="C13" s="18"/>
      <c r="D13" s="184">
        <v>60014</v>
      </c>
      <c r="E13" s="11" t="s">
        <v>15</v>
      </c>
      <c r="F13" s="19">
        <v>2017</v>
      </c>
      <c r="G13" s="16">
        <f t="shared" ref="G13:G18" si="0">SUM(H13:K13)</f>
        <v>823000</v>
      </c>
      <c r="H13" s="20">
        <v>823000</v>
      </c>
      <c r="I13" s="14"/>
      <c r="J13" s="13"/>
      <c r="K13" s="29"/>
      <c r="L13" s="103"/>
    </row>
    <row r="14" spans="1:13" ht="18.75" customHeight="1">
      <c r="A14" s="114" t="s">
        <v>36</v>
      </c>
      <c r="B14" s="111" t="s">
        <v>42</v>
      </c>
      <c r="C14" s="12"/>
      <c r="D14" s="26">
        <v>60016</v>
      </c>
      <c r="E14" s="11" t="s">
        <v>16</v>
      </c>
      <c r="F14" s="11" t="s">
        <v>33</v>
      </c>
      <c r="G14" s="16">
        <f t="shared" si="0"/>
        <v>3700000</v>
      </c>
      <c r="H14" s="14">
        <v>2068390</v>
      </c>
      <c r="I14" s="14">
        <v>1631610</v>
      </c>
      <c r="J14" s="14"/>
      <c r="K14" s="29"/>
      <c r="L14" s="103"/>
    </row>
    <row r="15" spans="1:13" ht="19.5" customHeight="1">
      <c r="A15" s="114" t="s">
        <v>63</v>
      </c>
      <c r="B15" s="111" t="s">
        <v>52</v>
      </c>
      <c r="C15" s="12"/>
      <c r="D15" s="26">
        <v>60016</v>
      </c>
      <c r="E15" s="11" t="s">
        <v>16</v>
      </c>
      <c r="F15" s="11">
        <v>2017</v>
      </c>
      <c r="G15" s="16">
        <f t="shared" si="0"/>
        <v>222000</v>
      </c>
      <c r="H15" s="14">
        <v>159000</v>
      </c>
      <c r="I15" s="14"/>
      <c r="J15" s="14"/>
      <c r="K15" s="29">
        <v>63000</v>
      </c>
      <c r="L15" s="104"/>
      <c r="M15" s="105"/>
    </row>
    <row r="16" spans="1:13" ht="18.75" customHeight="1">
      <c r="A16" s="114" t="s">
        <v>34</v>
      </c>
      <c r="B16" s="111" t="s">
        <v>35</v>
      </c>
      <c r="C16" s="12"/>
      <c r="D16" s="26">
        <v>60016</v>
      </c>
      <c r="E16" s="11" t="s">
        <v>16</v>
      </c>
      <c r="F16" s="11">
        <v>2017</v>
      </c>
      <c r="G16" s="16">
        <f t="shared" si="0"/>
        <v>510200</v>
      </c>
      <c r="H16" s="14">
        <v>510200</v>
      </c>
      <c r="I16" s="14"/>
      <c r="J16" s="14"/>
      <c r="K16" s="29"/>
      <c r="L16" s="104"/>
    </row>
    <row r="17" spans="1:14" ht="18" customHeight="1">
      <c r="A17" s="114" t="s">
        <v>56</v>
      </c>
      <c r="B17" s="111" t="s">
        <v>57</v>
      </c>
      <c r="C17" s="12"/>
      <c r="D17" s="26">
        <v>60016</v>
      </c>
      <c r="E17" s="11" t="s">
        <v>16</v>
      </c>
      <c r="F17" s="11">
        <v>2017</v>
      </c>
      <c r="G17" s="16">
        <f t="shared" si="0"/>
        <v>570000</v>
      </c>
      <c r="H17" s="14">
        <v>570000</v>
      </c>
      <c r="I17" s="14"/>
      <c r="J17" s="14"/>
      <c r="K17" s="29"/>
      <c r="L17" s="103"/>
    </row>
    <row r="18" spans="1:14" ht="19.5" customHeight="1" thickBot="1">
      <c r="A18" s="171" t="s">
        <v>58</v>
      </c>
      <c r="B18" s="162" t="s">
        <v>59</v>
      </c>
      <c r="C18" s="129"/>
      <c r="D18" s="149">
        <v>60016</v>
      </c>
      <c r="E18" s="130" t="s">
        <v>16</v>
      </c>
      <c r="F18" s="130">
        <v>2017</v>
      </c>
      <c r="G18" s="131">
        <f t="shared" si="0"/>
        <v>121800</v>
      </c>
      <c r="H18" s="132">
        <v>121800</v>
      </c>
      <c r="I18" s="132"/>
      <c r="J18" s="132"/>
      <c r="K18" s="154"/>
      <c r="L18" s="103"/>
    </row>
    <row r="19" spans="1:14" ht="13.5" customHeight="1">
      <c r="L19" s="109"/>
    </row>
    <row r="20" spans="1:14" ht="7.5" customHeight="1" thickBot="1">
      <c r="A20" s="137"/>
      <c r="B20" s="112"/>
      <c r="C20" s="156"/>
      <c r="D20" s="156"/>
      <c r="E20" s="157"/>
      <c r="F20" s="140"/>
      <c r="G20" s="141"/>
      <c r="H20" s="142"/>
      <c r="I20" s="158"/>
      <c r="J20" s="158"/>
      <c r="K20" s="158"/>
      <c r="L20" s="109"/>
    </row>
    <row r="21" spans="1:14" ht="15.75" customHeight="1" thickBot="1">
      <c r="A21" s="133"/>
      <c r="B21" s="144" t="s">
        <v>17</v>
      </c>
      <c r="C21" s="145">
        <v>700</v>
      </c>
      <c r="D21" s="145"/>
      <c r="E21" s="146"/>
      <c r="F21" s="147"/>
      <c r="G21" s="148">
        <f>SUM(H21:K21)</f>
        <v>450000</v>
      </c>
      <c r="H21" s="108">
        <f>+H22</f>
        <v>450000</v>
      </c>
      <c r="I21" s="51"/>
      <c r="J21" s="51"/>
      <c r="K21" s="60"/>
      <c r="L21" s="103"/>
    </row>
    <row r="22" spans="1:14" ht="18" customHeight="1" thickBot="1">
      <c r="A22" s="116">
        <v>1</v>
      </c>
      <c r="B22" s="99" t="s">
        <v>18</v>
      </c>
      <c r="C22" s="73"/>
      <c r="D22" s="185">
        <v>70005</v>
      </c>
      <c r="E22" s="186" t="s">
        <v>16</v>
      </c>
      <c r="F22" s="74">
        <v>2017</v>
      </c>
      <c r="G22" s="75">
        <f>SUM(H22:K22)</f>
        <v>450000</v>
      </c>
      <c r="H22" s="76">
        <v>450000</v>
      </c>
      <c r="I22" s="77"/>
      <c r="J22" s="77"/>
      <c r="K22" s="78"/>
      <c r="L22" s="103"/>
    </row>
    <row r="23" spans="1:14" ht="17.25" customHeight="1" thickBot="1">
      <c r="A23" s="134"/>
      <c r="B23" s="100" t="s">
        <v>37</v>
      </c>
      <c r="C23" s="67">
        <v>710</v>
      </c>
      <c r="D23" s="187"/>
      <c r="E23" s="188"/>
      <c r="F23" s="70">
        <v>2017</v>
      </c>
      <c r="G23" s="71">
        <f>+G24</f>
        <v>155000</v>
      </c>
      <c r="H23" s="71">
        <f>+H24</f>
        <v>155000</v>
      </c>
      <c r="I23" s="72"/>
      <c r="J23" s="72"/>
      <c r="K23" s="53"/>
      <c r="L23" s="103"/>
    </row>
    <row r="24" spans="1:14" ht="28.5" customHeight="1" thickBot="1">
      <c r="A24" s="135" t="s">
        <v>19</v>
      </c>
      <c r="B24" s="101" t="s">
        <v>41</v>
      </c>
      <c r="C24" s="79"/>
      <c r="D24" s="189">
        <v>71035</v>
      </c>
      <c r="E24" s="190" t="s">
        <v>16</v>
      </c>
      <c r="F24" s="35">
        <v>2017</v>
      </c>
      <c r="G24" s="80">
        <f>SUM(H24:K24)</f>
        <v>155000</v>
      </c>
      <c r="H24" s="80">
        <v>155000</v>
      </c>
      <c r="I24" s="81"/>
      <c r="J24" s="81"/>
      <c r="K24" s="82"/>
      <c r="L24" s="104"/>
      <c r="M24" s="105"/>
      <c r="N24" s="105"/>
    </row>
    <row r="25" spans="1:14" ht="15" customHeight="1" thickBot="1">
      <c r="A25" s="136"/>
      <c r="B25" s="100" t="s">
        <v>78</v>
      </c>
      <c r="C25" s="67">
        <v>750</v>
      </c>
      <c r="D25" s="187"/>
      <c r="E25" s="188"/>
      <c r="F25" s="70"/>
      <c r="G25" s="71">
        <f>+G26</f>
        <v>30900</v>
      </c>
      <c r="H25" s="71">
        <f>+H26</f>
        <v>30900</v>
      </c>
      <c r="I25" s="72"/>
      <c r="J25" s="72"/>
      <c r="K25" s="53"/>
      <c r="L25" s="104"/>
      <c r="M25" s="105"/>
      <c r="N25" s="105"/>
    </row>
    <row r="26" spans="1:14" ht="16.5" customHeight="1" thickBot="1">
      <c r="A26" s="116" t="s">
        <v>19</v>
      </c>
      <c r="B26" s="99" t="s">
        <v>38</v>
      </c>
      <c r="C26" s="73"/>
      <c r="D26" s="185">
        <v>75023</v>
      </c>
      <c r="E26" s="186" t="s">
        <v>16</v>
      </c>
      <c r="F26" s="74">
        <v>2017</v>
      </c>
      <c r="G26" s="76">
        <f>SUM(K26,J26,I26,H26)</f>
        <v>30900</v>
      </c>
      <c r="H26" s="76">
        <v>30900</v>
      </c>
      <c r="I26" s="77"/>
      <c r="J26" s="77"/>
      <c r="K26" s="78"/>
      <c r="L26" s="103"/>
    </row>
    <row r="27" spans="1:14" ht="18.75" customHeight="1" thickBot="1">
      <c r="A27" s="136"/>
      <c r="B27" s="96" t="s">
        <v>20</v>
      </c>
      <c r="C27" s="86">
        <v>754</v>
      </c>
      <c r="D27" s="191"/>
      <c r="E27" s="50"/>
      <c r="F27" s="50"/>
      <c r="G27" s="51">
        <f>SUM(G28:G31)</f>
        <v>121749</v>
      </c>
      <c r="H27" s="51">
        <f>SUM(H28:H31)</f>
        <v>121749</v>
      </c>
      <c r="I27" s="51"/>
      <c r="J27" s="51"/>
      <c r="K27" s="60"/>
      <c r="L27" s="103"/>
    </row>
    <row r="28" spans="1:14" ht="22.5" customHeight="1">
      <c r="A28" s="165" t="s">
        <v>19</v>
      </c>
      <c r="B28" s="97" t="s">
        <v>21</v>
      </c>
      <c r="C28" s="83"/>
      <c r="D28" s="84">
        <v>75405</v>
      </c>
      <c r="E28" s="22" t="s">
        <v>22</v>
      </c>
      <c r="F28" s="22">
        <v>2017</v>
      </c>
      <c r="G28" s="47">
        <f t="shared" ref="G28:G44" si="1">SUM(K28,J28,I28,H28)</f>
        <v>100000</v>
      </c>
      <c r="H28" s="37">
        <v>100000</v>
      </c>
      <c r="I28" s="36"/>
      <c r="J28" s="65"/>
      <c r="K28" s="66"/>
      <c r="L28" s="103"/>
    </row>
    <row r="29" spans="1:14" ht="27.75" customHeight="1">
      <c r="A29" s="167" t="s">
        <v>23</v>
      </c>
      <c r="B29" s="97" t="s">
        <v>79</v>
      </c>
      <c r="C29" s="54"/>
      <c r="D29" s="26">
        <v>75405</v>
      </c>
      <c r="E29" s="11" t="s">
        <v>22</v>
      </c>
      <c r="F29" s="11">
        <v>2017</v>
      </c>
      <c r="G29" s="16">
        <f t="shared" si="1"/>
        <v>5000</v>
      </c>
      <c r="H29" s="44">
        <v>5000</v>
      </c>
      <c r="I29" s="56"/>
      <c r="J29" s="57"/>
      <c r="K29" s="58"/>
      <c r="L29" s="103"/>
    </row>
    <row r="30" spans="1:14" ht="18.75" customHeight="1">
      <c r="A30" s="167" t="s">
        <v>24</v>
      </c>
      <c r="B30" s="98" t="s">
        <v>38</v>
      </c>
      <c r="C30" s="54"/>
      <c r="D30" s="182">
        <v>75412</v>
      </c>
      <c r="E30" s="192" t="s">
        <v>16</v>
      </c>
      <c r="F30" s="43">
        <v>2017</v>
      </c>
      <c r="G30" s="55">
        <f t="shared" si="1"/>
        <v>10000</v>
      </c>
      <c r="H30" s="44">
        <v>10000</v>
      </c>
      <c r="I30" s="56"/>
      <c r="J30" s="57"/>
      <c r="K30" s="58"/>
      <c r="L30" s="103"/>
    </row>
    <row r="31" spans="1:14" ht="18.75" customHeight="1" thickBot="1">
      <c r="A31" s="166" t="s">
        <v>25</v>
      </c>
      <c r="B31" s="102" t="s">
        <v>82</v>
      </c>
      <c r="C31" s="54"/>
      <c r="D31" s="182">
        <v>75495</v>
      </c>
      <c r="E31" s="43" t="s">
        <v>16</v>
      </c>
      <c r="F31" s="43">
        <v>2017</v>
      </c>
      <c r="G31" s="55">
        <f t="shared" si="1"/>
        <v>6749</v>
      </c>
      <c r="H31" s="44">
        <v>6749</v>
      </c>
      <c r="I31" s="56"/>
      <c r="J31" s="56"/>
      <c r="K31" s="58"/>
      <c r="L31" s="103"/>
    </row>
    <row r="32" spans="1:14" ht="16.5" customHeight="1" thickBot="1">
      <c r="A32" s="136"/>
      <c r="B32" s="169" t="s">
        <v>50</v>
      </c>
      <c r="C32" s="86">
        <v>801</v>
      </c>
      <c r="D32" s="68"/>
      <c r="E32" s="69"/>
      <c r="F32" s="70"/>
      <c r="G32" s="108">
        <f>SUM(K32,J32,I32,H32)</f>
        <v>497310</v>
      </c>
      <c r="H32" s="51">
        <f>SUM(H33:H46)</f>
        <v>493485</v>
      </c>
      <c r="I32" s="51">
        <f>SUM(I34:I45)</f>
        <v>3825</v>
      </c>
      <c r="J32" s="87"/>
      <c r="K32" s="60"/>
      <c r="L32" s="103"/>
    </row>
    <row r="33" spans="1:12" ht="16.5" customHeight="1">
      <c r="A33" s="165" t="s">
        <v>19</v>
      </c>
      <c r="B33" s="111" t="s">
        <v>92</v>
      </c>
      <c r="C33" s="83"/>
      <c r="D33" s="84">
        <v>80101</v>
      </c>
      <c r="E33" s="22" t="s">
        <v>93</v>
      </c>
      <c r="F33" s="22">
        <v>2017</v>
      </c>
      <c r="G33" s="47">
        <f>SUM(K33,J33,I33,H33)</f>
        <v>47850</v>
      </c>
      <c r="H33" s="47">
        <v>47850</v>
      </c>
      <c r="I33" s="36"/>
      <c r="J33" s="36"/>
      <c r="K33" s="66"/>
      <c r="L33" s="103"/>
    </row>
    <row r="34" spans="1:12" ht="16.5" customHeight="1">
      <c r="A34" s="164" t="s">
        <v>23</v>
      </c>
      <c r="B34" s="111" t="s">
        <v>87</v>
      </c>
      <c r="C34" s="83"/>
      <c r="D34" s="84">
        <v>80101</v>
      </c>
      <c r="E34" s="85" t="s">
        <v>102</v>
      </c>
      <c r="F34" s="22">
        <v>2017</v>
      </c>
      <c r="G34" s="47">
        <f t="shared" si="1"/>
        <v>88000</v>
      </c>
      <c r="H34" s="37">
        <v>88000</v>
      </c>
      <c r="I34" s="36"/>
      <c r="J34" s="65"/>
      <c r="K34" s="66"/>
      <c r="L34" s="103"/>
    </row>
    <row r="35" spans="1:12" ht="16.5" customHeight="1">
      <c r="A35" s="164" t="s">
        <v>24</v>
      </c>
      <c r="B35" s="111" t="s">
        <v>60</v>
      </c>
      <c r="C35" s="24"/>
      <c r="D35" s="26">
        <v>80101</v>
      </c>
      <c r="E35" s="25" t="s">
        <v>102</v>
      </c>
      <c r="F35" s="11">
        <v>2017</v>
      </c>
      <c r="G35" s="16">
        <f t="shared" si="1"/>
        <v>9000</v>
      </c>
      <c r="H35" s="14">
        <v>9000</v>
      </c>
      <c r="I35" s="15"/>
      <c r="J35" s="23"/>
      <c r="K35" s="27"/>
      <c r="L35" s="103"/>
    </row>
    <row r="36" spans="1:12" ht="16.5" customHeight="1">
      <c r="A36" s="165" t="s">
        <v>25</v>
      </c>
      <c r="B36" s="111" t="s">
        <v>62</v>
      </c>
      <c r="C36" s="24"/>
      <c r="D36" s="26">
        <v>80101</v>
      </c>
      <c r="E36" s="25" t="s">
        <v>103</v>
      </c>
      <c r="F36" s="11">
        <v>2017</v>
      </c>
      <c r="G36" s="16">
        <f t="shared" ref="G36" si="2">SUM(K36,J36,I36,H36)</f>
        <v>68000</v>
      </c>
      <c r="H36" s="14">
        <v>68000</v>
      </c>
      <c r="I36" s="15"/>
      <c r="J36" s="23"/>
      <c r="K36" s="27"/>
      <c r="L36" s="103"/>
    </row>
    <row r="37" spans="1:12" ht="16.5" customHeight="1">
      <c r="A37" s="164" t="s">
        <v>36</v>
      </c>
      <c r="B37" s="111" t="s">
        <v>88</v>
      </c>
      <c r="C37" s="24"/>
      <c r="D37" s="26">
        <v>80101</v>
      </c>
      <c r="E37" s="25" t="s">
        <v>70</v>
      </c>
      <c r="F37" s="11">
        <v>2017</v>
      </c>
      <c r="G37" s="16">
        <f t="shared" si="1"/>
        <v>1500</v>
      </c>
      <c r="H37" s="14">
        <v>225</v>
      </c>
      <c r="I37" s="16">
        <v>1275</v>
      </c>
      <c r="J37" s="23"/>
      <c r="K37" s="27"/>
      <c r="L37" s="103"/>
    </row>
    <row r="38" spans="1:12" ht="16.5" customHeight="1">
      <c r="A38" s="164" t="s">
        <v>63</v>
      </c>
      <c r="B38" s="111" t="s">
        <v>51</v>
      </c>
      <c r="C38" s="24"/>
      <c r="D38" s="26">
        <v>80104</v>
      </c>
      <c r="E38" s="25" t="s">
        <v>69</v>
      </c>
      <c r="F38" s="11">
        <v>2017</v>
      </c>
      <c r="G38" s="16">
        <f>SUM(K38,J38,I38,H38)</f>
        <v>30000</v>
      </c>
      <c r="H38" s="14">
        <v>30000</v>
      </c>
      <c r="I38" s="15"/>
      <c r="J38" s="23"/>
      <c r="K38" s="27"/>
      <c r="L38" s="103"/>
    </row>
    <row r="39" spans="1:12" ht="16.5" customHeight="1">
      <c r="A39" s="165" t="s">
        <v>34</v>
      </c>
      <c r="B39" s="111" t="s">
        <v>68</v>
      </c>
      <c r="C39" s="24"/>
      <c r="D39" s="26">
        <v>80104</v>
      </c>
      <c r="E39" s="25" t="s">
        <v>69</v>
      </c>
      <c r="F39" s="11">
        <v>2017</v>
      </c>
      <c r="G39" s="16">
        <f>SUM(K39,J39,I39,H39)</f>
        <v>2460</v>
      </c>
      <c r="H39" s="14">
        <v>2460</v>
      </c>
      <c r="I39" s="15"/>
      <c r="J39" s="23"/>
      <c r="K39" s="27"/>
      <c r="L39" s="103"/>
    </row>
    <row r="40" spans="1:12" ht="16.5" customHeight="1">
      <c r="A40" s="164" t="s">
        <v>56</v>
      </c>
      <c r="B40" s="111" t="s">
        <v>65</v>
      </c>
      <c r="C40" s="24"/>
      <c r="D40" s="26">
        <v>80104</v>
      </c>
      <c r="E40" s="25" t="s">
        <v>104</v>
      </c>
      <c r="F40" s="11">
        <v>2017</v>
      </c>
      <c r="G40" s="16">
        <f t="shared" si="1"/>
        <v>6500</v>
      </c>
      <c r="H40" s="14">
        <v>6500</v>
      </c>
      <c r="I40" s="15"/>
      <c r="J40" s="23"/>
      <c r="K40" s="27"/>
      <c r="L40" s="103"/>
    </row>
    <row r="41" spans="1:12" ht="16.5" customHeight="1">
      <c r="A41" s="164" t="s">
        <v>58</v>
      </c>
      <c r="B41" s="111" t="s">
        <v>96</v>
      </c>
      <c r="C41" s="24"/>
      <c r="D41" s="26">
        <v>80104</v>
      </c>
      <c r="E41" s="25" t="s">
        <v>104</v>
      </c>
      <c r="F41" s="11">
        <v>2017</v>
      </c>
      <c r="G41" s="16">
        <f t="shared" si="1"/>
        <v>1500</v>
      </c>
      <c r="H41" s="14">
        <v>225</v>
      </c>
      <c r="I41" s="16">
        <v>1275</v>
      </c>
      <c r="J41" s="23"/>
      <c r="K41" s="27"/>
      <c r="L41" s="103"/>
    </row>
    <row r="42" spans="1:12" ht="16.5" customHeight="1">
      <c r="A42" s="165" t="s">
        <v>71</v>
      </c>
      <c r="B42" s="115" t="s">
        <v>95</v>
      </c>
      <c r="C42" s="24"/>
      <c r="D42" s="26">
        <v>80104</v>
      </c>
      <c r="E42" s="25" t="s">
        <v>104</v>
      </c>
      <c r="F42" s="11">
        <v>2017</v>
      </c>
      <c r="G42" s="16">
        <f t="shared" si="1"/>
        <v>18000</v>
      </c>
      <c r="H42" s="14">
        <v>18000</v>
      </c>
      <c r="I42" s="16"/>
      <c r="J42" s="23"/>
      <c r="K42" s="27"/>
      <c r="L42" s="107"/>
    </row>
    <row r="43" spans="1:12" ht="16.5" customHeight="1">
      <c r="A43" s="164" t="s">
        <v>72</v>
      </c>
      <c r="B43" s="111" t="s">
        <v>89</v>
      </c>
      <c r="C43" s="24"/>
      <c r="D43" s="26">
        <v>80104</v>
      </c>
      <c r="E43" s="25" t="s">
        <v>105</v>
      </c>
      <c r="F43" s="11">
        <v>2017</v>
      </c>
      <c r="G43" s="16">
        <f t="shared" si="1"/>
        <v>1500</v>
      </c>
      <c r="H43" s="14">
        <v>225</v>
      </c>
      <c r="I43" s="16">
        <v>1275</v>
      </c>
      <c r="J43" s="23"/>
      <c r="K43" s="27"/>
      <c r="L43" s="103"/>
    </row>
    <row r="44" spans="1:12" ht="16.5" customHeight="1">
      <c r="A44" s="164" t="s">
        <v>90</v>
      </c>
      <c r="B44" s="111" t="s">
        <v>64</v>
      </c>
      <c r="C44" s="24"/>
      <c r="D44" s="26">
        <v>80110</v>
      </c>
      <c r="E44" s="25" t="s">
        <v>61</v>
      </c>
      <c r="F44" s="11">
        <v>2017</v>
      </c>
      <c r="G44" s="16">
        <f t="shared" si="1"/>
        <v>56000</v>
      </c>
      <c r="H44" s="14">
        <v>56000</v>
      </c>
      <c r="I44" s="15"/>
      <c r="J44" s="23"/>
      <c r="K44" s="27"/>
      <c r="L44" s="103"/>
    </row>
    <row r="45" spans="1:12" ht="24.75" customHeight="1">
      <c r="A45" s="165" t="s">
        <v>91</v>
      </c>
      <c r="B45" s="197" t="s">
        <v>66</v>
      </c>
      <c r="C45" s="24"/>
      <c r="D45" s="26">
        <v>80110</v>
      </c>
      <c r="E45" s="11" t="s">
        <v>61</v>
      </c>
      <c r="F45" s="11">
        <v>2017</v>
      </c>
      <c r="G45" s="16">
        <f>SUM(K45,J45,I45,H45)</f>
        <v>160000</v>
      </c>
      <c r="H45" s="14">
        <v>160000</v>
      </c>
      <c r="I45" s="15"/>
      <c r="J45" s="15"/>
      <c r="K45" s="27"/>
      <c r="L45" s="103"/>
    </row>
    <row r="46" spans="1:12" ht="21" customHeight="1" thickBot="1">
      <c r="A46" s="166" t="s">
        <v>98</v>
      </c>
      <c r="B46" s="162" t="s">
        <v>99</v>
      </c>
      <c r="C46" s="198"/>
      <c r="D46" s="189">
        <v>80148</v>
      </c>
      <c r="E46" s="190" t="s">
        <v>97</v>
      </c>
      <c r="F46" s="35">
        <v>2017</v>
      </c>
      <c r="G46" s="199">
        <f>SUM(K46,J46,I46,H46)</f>
        <v>7000</v>
      </c>
      <c r="H46" s="200">
        <v>7000</v>
      </c>
      <c r="I46" s="201"/>
      <c r="J46" s="81"/>
      <c r="K46" s="82"/>
      <c r="L46" s="103"/>
    </row>
    <row r="47" spans="1:12">
      <c r="A47" s="196"/>
      <c r="B47" s="112"/>
      <c r="C47" s="138"/>
      <c r="D47" s="139"/>
      <c r="E47" s="140"/>
      <c r="F47" s="140"/>
      <c r="G47" s="141"/>
      <c r="H47" s="142"/>
      <c r="I47" s="143"/>
      <c r="J47" s="143"/>
      <c r="K47" s="143"/>
      <c r="L47" s="103"/>
    </row>
    <row r="48" spans="1:12" ht="9" customHeight="1" thickBot="1">
      <c r="A48" s="137"/>
      <c r="B48" s="112"/>
      <c r="C48" s="138"/>
      <c r="D48" s="139"/>
      <c r="E48" s="140"/>
      <c r="F48" s="140"/>
      <c r="G48" s="141"/>
      <c r="H48" s="142"/>
      <c r="I48" s="143"/>
      <c r="J48" s="143"/>
      <c r="K48" s="143"/>
      <c r="L48" s="103"/>
    </row>
    <row r="49" spans="1:13" ht="18" customHeight="1" thickBot="1">
      <c r="A49" s="134"/>
      <c r="B49" s="144" t="s">
        <v>26</v>
      </c>
      <c r="C49" s="48">
        <v>900</v>
      </c>
      <c r="D49" s="48"/>
      <c r="E49" s="49"/>
      <c r="F49" s="106"/>
      <c r="G49" s="51">
        <f>SUM(G50:G55)</f>
        <v>548662</v>
      </c>
      <c r="H49" s="51">
        <f>SUM(H50:H55)</f>
        <v>548662</v>
      </c>
      <c r="I49" s="51"/>
      <c r="J49" s="51"/>
      <c r="K49" s="60"/>
      <c r="L49" s="103"/>
    </row>
    <row r="50" spans="1:13" ht="18" customHeight="1">
      <c r="A50" s="165" t="s">
        <v>19</v>
      </c>
      <c r="B50" s="115" t="s">
        <v>27</v>
      </c>
      <c r="C50" s="40"/>
      <c r="D50" s="84">
        <v>90001</v>
      </c>
      <c r="E50" s="22" t="s">
        <v>16</v>
      </c>
      <c r="F50" s="38" t="s">
        <v>28</v>
      </c>
      <c r="G50" s="37">
        <v>313162</v>
      </c>
      <c r="H50" s="37">
        <v>313162</v>
      </c>
      <c r="I50" s="37"/>
      <c r="J50" s="38"/>
      <c r="K50" s="59"/>
      <c r="L50" s="103"/>
    </row>
    <row r="51" spans="1:13" ht="17.25" customHeight="1">
      <c r="A51" s="164" t="s">
        <v>23</v>
      </c>
      <c r="B51" s="110" t="s">
        <v>94</v>
      </c>
      <c r="C51" s="12"/>
      <c r="D51" s="26">
        <v>90001</v>
      </c>
      <c r="E51" s="11" t="s">
        <v>16</v>
      </c>
      <c r="F51" s="11">
        <v>2017</v>
      </c>
      <c r="G51" s="16">
        <f>SUM(H51:K51)</f>
        <v>12000</v>
      </c>
      <c r="H51" s="14">
        <v>12000</v>
      </c>
      <c r="I51" s="202"/>
      <c r="J51" s="202"/>
      <c r="K51" s="203"/>
      <c r="L51" s="103"/>
    </row>
    <row r="52" spans="1:13" ht="16.5" customHeight="1">
      <c r="A52" s="164" t="s">
        <v>24</v>
      </c>
      <c r="B52" s="110" t="s">
        <v>107</v>
      </c>
      <c r="C52" s="12"/>
      <c r="D52" s="26">
        <v>90001</v>
      </c>
      <c r="E52" s="11" t="s">
        <v>16</v>
      </c>
      <c r="F52" s="11">
        <v>2017</v>
      </c>
      <c r="G52" s="16">
        <f>SUM(K52,J52,I52,H52)</f>
        <v>8000</v>
      </c>
      <c r="H52" s="14">
        <v>8000</v>
      </c>
      <c r="I52" s="14"/>
      <c r="J52" s="13"/>
      <c r="K52" s="29"/>
      <c r="L52" s="103"/>
    </row>
    <row r="53" spans="1:13" ht="23.25" customHeight="1">
      <c r="A53" s="165" t="s">
        <v>25</v>
      </c>
      <c r="B53" s="115" t="s">
        <v>106</v>
      </c>
      <c r="C53" s="204"/>
      <c r="D53" s="84">
        <v>90005</v>
      </c>
      <c r="E53" s="22" t="s">
        <v>16</v>
      </c>
      <c r="F53" s="38">
        <v>2017</v>
      </c>
      <c r="G53" s="37">
        <f>SUM(K53,J53,I53,H53)</f>
        <v>60000</v>
      </c>
      <c r="H53" s="37">
        <v>60000</v>
      </c>
      <c r="I53" s="205"/>
      <c r="J53" s="205"/>
      <c r="K53" s="206"/>
      <c r="L53" s="103"/>
    </row>
    <row r="54" spans="1:13" ht="16.5" customHeight="1">
      <c r="A54" s="164" t="s">
        <v>36</v>
      </c>
      <c r="B54" s="110" t="s">
        <v>53</v>
      </c>
      <c r="C54" s="21"/>
      <c r="D54" s="26">
        <v>90015</v>
      </c>
      <c r="E54" s="11" t="s">
        <v>16</v>
      </c>
      <c r="F54" s="13">
        <v>2017</v>
      </c>
      <c r="G54" s="14">
        <v>150000</v>
      </c>
      <c r="H54" s="14">
        <v>150000</v>
      </c>
      <c r="I54" s="14"/>
      <c r="J54" s="13"/>
      <c r="K54" s="28"/>
      <c r="L54" s="103"/>
    </row>
    <row r="55" spans="1:13" ht="27" customHeight="1" thickBot="1">
      <c r="A55" s="207" t="s">
        <v>63</v>
      </c>
      <c r="B55" s="110" t="s">
        <v>49</v>
      </c>
      <c r="C55" s="160"/>
      <c r="D55" s="26">
        <v>90015</v>
      </c>
      <c r="E55" s="11" t="s">
        <v>16</v>
      </c>
      <c r="F55" s="13">
        <v>2017</v>
      </c>
      <c r="G55" s="14">
        <v>5500</v>
      </c>
      <c r="H55" s="14">
        <v>5500</v>
      </c>
      <c r="I55" s="160"/>
      <c r="J55" s="160"/>
      <c r="K55" s="161"/>
      <c r="L55" s="103"/>
    </row>
    <row r="56" spans="1:13" ht="13.5" thickBot="1">
      <c r="A56" s="134"/>
      <c r="B56" s="144" t="s">
        <v>29</v>
      </c>
      <c r="C56" s="48">
        <v>921</v>
      </c>
      <c r="D56" s="48"/>
      <c r="E56" s="49"/>
      <c r="F56" s="50"/>
      <c r="G56" s="51">
        <f>SUM(G57:G62)</f>
        <v>775508</v>
      </c>
      <c r="H56" s="51">
        <f>SUM(H57:H62)</f>
        <v>325067</v>
      </c>
      <c r="I56" s="51">
        <f>SUM(I57:I61)</f>
        <v>450441</v>
      </c>
      <c r="J56" s="51"/>
      <c r="K56" s="60"/>
      <c r="L56" s="103"/>
    </row>
    <row r="57" spans="1:13" ht="18.75" customHeight="1">
      <c r="A57" s="165" t="s">
        <v>19</v>
      </c>
      <c r="B57" s="115" t="s">
        <v>43</v>
      </c>
      <c r="C57" s="61"/>
      <c r="D57" s="84">
        <v>92109</v>
      </c>
      <c r="E57" s="22" t="s">
        <v>16</v>
      </c>
      <c r="F57" s="193">
        <v>2017</v>
      </c>
      <c r="G57" s="37">
        <v>28508</v>
      </c>
      <c r="H57" s="37">
        <v>28508</v>
      </c>
      <c r="I57" s="37"/>
      <c r="J57" s="38"/>
      <c r="K57" s="39"/>
      <c r="L57" s="107"/>
    </row>
    <row r="58" spans="1:13" ht="16.5" customHeight="1">
      <c r="A58" s="164" t="s">
        <v>23</v>
      </c>
      <c r="B58" s="159" t="s">
        <v>73</v>
      </c>
      <c r="C58" s="17"/>
      <c r="D58" s="26">
        <v>92109</v>
      </c>
      <c r="E58" s="11" t="s">
        <v>74</v>
      </c>
      <c r="F58" s="194">
        <v>2017</v>
      </c>
      <c r="G58" s="14">
        <f>SUM(H58:K58)</f>
        <v>660000</v>
      </c>
      <c r="H58" s="14">
        <v>209559</v>
      </c>
      <c r="I58" s="14">
        <v>450441</v>
      </c>
      <c r="J58" s="13"/>
      <c r="K58" s="29"/>
      <c r="L58" s="103"/>
    </row>
    <row r="59" spans="1:13" ht="24" customHeight="1">
      <c r="A59" s="164" t="s">
        <v>24</v>
      </c>
      <c r="B59" s="115" t="s">
        <v>77</v>
      </c>
      <c r="C59" s="17"/>
      <c r="D59" s="26">
        <v>92109</v>
      </c>
      <c r="E59" s="11" t="s">
        <v>31</v>
      </c>
      <c r="F59" s="194">
        <v>2017</v>
      </c>
      <c r="G59" s="14">
        <f>SUM(H59:K59)</f>
        <v>26500</v>
      </c>
      <c r="H59" s="14">
        <v>26500</v>
      </c>
      <c r="I59" s="14"/>
      <c r="J59" s="13"/>
      <c r="K59" s="29"/>
      <c r="L59" s="103"/>
    </row>
    <row r="60" spans="1:13" ht="17.25" customHeight="1">
      <c r="A60" s="164" t="s">
        <v>25</v>
      </c>
      <c r="B60" s="117" t="s">
        <v>84</v>
      </c>
      <c r="C60" s="17"/>
      <c r="D60" s="26">
        <v>92120</v>
      </c>
      <c r="E60" s="11" t="s">
        <v>31</v>
      </c>
      <c r="F60" s="194">
        <v>2017</v>
      </c>
      <c r="G60" s="14">
        <f>SUM(H60:K60)</f>
        <v>40000</v>
      </c>
      <c r="H60" s="14">
        <v>40000</v>
      </c>
      <c r="I60" s="14"/>
      <c r="J60" s="13"/>
      <c r="K60" s="29"/>
      <c r="L60" s="103"/>
      <c r="M60" s="209" t="s">
        <v>100</v>
      </c>
    </row>
    <row r="61" spans="1:13" ht="25.5" customHeight="1">
      <c r="A61" s="164" t="s">
        <v>36</v>
      </c>
      <c r="B61" s="155" t="s">
        <v>44</v>
      </c>
      <c r="C61" s="41"/>
      <c r="D61" s="182">
        <v>92195</v>
      </c>
      <c r="E61" s="43" t="s">
        <v>16</v>
      </c>
      <c r="F61" s="195">
        <v>2017</v>
      </c>
      <c r="G61" s="44">
        <v>10000</v>
      </c>
      <c r="H61" s="44">
        <v>10000</v>
      </c>
      <c r="I61" s="44"/>
      <c r="J61" s="45"/>
      <c r="K61" s="46"/>
      <c r="L61" s="103"/>
    </row>
    <row r="62" spans="1:13" ht="16.5" customHeight="1" thickBot="1">
      <c r="A62" s="167" t="s">
        <v>63</v>
      </c>
      <c r="B62" s="155" t="s">
        <v>76</v>
      </c>
      <c r="C62" s="42"/>
      <c r="D62" s="182">
        <v>92195</v>
      </c>
      <c r="E62" s="43" t="s">
        <v>16</v>
      </c>
      <c r="F62" s="195">
        <v>2017</v>
      </c>
      <c r="G62" s="44">
        <f>SUM(H62)</f>
        <v>10500</v>
      </c>
      <c r="H62" s="44">
        <v>10500</v>
      </c>
      <c r="I62" s="44"/>
      <c r="J62" s="45"/>
      <c r="K62" s="46"/>
      <c r="L62" s="103"/>
    </row>
    <row r="63" spans="1:13" ht="18" customHeight="1" thickBot="1">
      <c r="A63" s="136"/>
      <c r="B63" s="163" t="s">
        <v>32</v>
      </c>
      <c r="C63" s="191">
        <v>926</v>
      </c>
      <c r="D63" s="48"/>
      <c r="E63" s="49"/>
      <c r="F63" s="50"/>
      <c r="G63" s="51">
        <f>SUM(G64:G71)</f>
        <v>178038</v>
      </c>
      <c r="H63" s="51">
        <f>SUM(H64:H71)</f>
        <v>178038</v>
      </c>
      <c r="I63" s="52"/>
      <c r="J63" s="208"/>
      <c r="K63" s="53"/>
      <c r="L63" s="103"/>
    </row>
    <row r="64" spans="1:13" ht="22.5" customHeight="1">
      <c r="A64" s="165" t="s">
        <v>19</v>
      </c>
      <c r="B64" s="111" t="s">
        <v>45</v>
      </c>
      <c r="C64" s="40"/>
      <c r="D64" s="84">
        <v>92601</v>
      </c>
      <c r="E64" s="22" t="s">
        <v>16</v>
      </c>
      <c r="F64" s="22">
        <v>2017</v>
      </c>
      <c r="G64" s="47">
        <f t="shared" ref="G64:G71" si="3">SUM(K64,J64,I64,H64)</f>
        <v>4500</v>
      </c>
      <c r="H64" s="37">
        <v>4500</v>
      </c>
      <c r="I64" s="37"/>
      <c r="J64" s="38"/>
      <c r="K64" s="39"/>
      <c r="L64" s="103"/>
    </row>
    <row r="65" spans="1:12" ht="27" customHeight="1">
      <c r="A65" s="164" t="s">
        <v>23</v>
      </c>
      <c r="B65" s="111" t="s">
        <v>46</v>
      </c>
      <c r="C65" s="12"/>
      <c r="D65" s="26">
        <v>92601</v>
      </c>
      <c r="E65" s="11" t="s">
        <v>16</v>
      </c>
      <c r="F65" s="11">
        <v>2017</v>
      </c>
      <c r="G65" s="16">
        <f t="shared" si="3"/>
        <v>16300</v>
      </c>
      <c r="H65" s="14">
        <v>16300</v>
      </c>
      <c r="I65" s="14"/>
      <c r="J65" s="13"/>
      <c r="K65" s="29"/>
      <c r="L65" s="103"/>
    </row>
    <row r="66" spans="1:12" ht="27" customHeight="1">
      <c r="A66" s="164" t="s">
        <v>24</v>
      </c>
      <c r="B66" s="111" t="s">
        <v>47</v>
      </c>
      <c r="C66" s="12"/>
      <c r="D66" s="26">
        <v>92601</v>
      </c>
      <c r="E66" s="11" t="s">
        <v>16</v>
      </c>
      <c r="F66" s="11">
        <v>2017</v>
      </c>
      <c r="G66" s="16">
        <f t="shared" si="3"/>
        <v>9000</v>
      </c>
      <c r="H66" s="14">
        <v>9000</v>
      </c>
      <c r="I66" s="14"/>
      <c r="J66" s="13"/>
      <c r="K66" s="29"/>
      <c r="L66" s="103"/>
    </row>
    <row r="67" spans="1:12" ht="25.5" customHeight="1">
      <c r="A67" s="164" t="s">
        <v>25</v>
      </c>
      <c r="B67" s="111" t="s">
        <v>48</v>
      </c>
      <c r="C67" s="12"/>
      <c r="D67" s="26">
        <v>92601</v>
      </c>
      <c r="E67" s="11" t="s">
        <v>16</v>
      </c>
      <c r="F67" s="11">
        <v>2017</v>
      </c>
      <c r="G67" s="16">
        <f t="shared" si="3"/>
        <v>11438</v>
      </c>
      <c r="H67" s="14">
        <v>11438</v>
      </c>
      <c r="I67" s="14"/>
      <c r="J67" s="13"/>
      <c r="K67" s="29"/>
      <c r="L67" s="103"/>
    </row>
    <row r="68" spans="1:12" ht="26.25" customHeight="1">
      <c r="A68" s="164" t="s">
        <v>36</v>
      </c>
      <c r="B68" s="111" t="s">
        <v>80</v>
      </c>
      <c r="C68" s="42"/>
      <c r="D68" s="182">
        <v>92601</v>
      </c>
      <c r="E68" s="11" t="s">
        <v>16</v>
      </c>
      <c r="F68" s="11">
        <v>2017</v>
      </c>
      <c r="G68" s="55">
        <f t="shared" si="3"/>
        <v>25000</v>
      </c>
      <c r="H68" s="44">
        <v>25000</v>
      </c>
      <c r="I68" s="44"/>
      <c r="J68" s="45"/>
      <c r="K68" s="46"/>
      <c r="L68" s="103"/>
    </row>
    <row r="69" spans="1:12" ht="26.25" customHeight="1">
      <c r="A69" s="164" t="s">
        <v>63</v>
      </c>
      <c r="B69" s="111" t="s">
        <v>81</v>
      </c>
      <c r="C69" s="42"/>
      <c r="D69" s="182">
        <v>92601</v>
      </c>
      <c r="E69" s="11" t="s">
        <v>16</v>
      </c>
      <c r="F69" s="11">
        <v>2017</v>
      </c>
      <c r="G69" s="55">
        <f t="shared" si="3"/>
        <v>12800</v>
      </c>
      <c r="H69" s="44">
        <v>12800</v>
      </c>
      <c r="I69" s="44"/>
      <c r="J69" s="45"/>
      <c r="K69" s="46"/>
      <c r="L69" s="103"/>
    </row>
    <row r="70" spans="1:12" ht="18" customHeight="1">
      <c r="A70" s="164" t="s">
        <v>34</v>
      </c>
      <c r="B70" s="110" t="s">
        <v>83</v>
      </c>
      <c r="C70" s="42"/>
      <c r="D70" s="182">
        <v>92601</v>
      </c>
      <c r="E70" s="11" t="s">
        <v>16</v>
      </c>
      <c r="F70" s="11">
        <v>2017</v>
      </c>
      <c r="G70" s="55">
        <f t="shared" si="3"/>
        <v>10000</v>
      </c>
      <c r="H70" s="44">
        <v>10000</v>
      </c>
      <c r="I70" s="44"/>
      <c r="J70" s="45"/>
      <c r="K70" s="46"/>
      <c r="L70" s="104"/>
    </row>
    <row r="71" spans="1:12" ht="19.5" customHeight="1" thickBot="1">
      <c r="A71" s="164" t="s">
        <v>56</v>
      </c>
      <c r="B71" s="152" t="s">
        <v>40</v>
      </c>
      <c r="C71" s="129"/>
      <c r="D71" s="149">
        <v>92604</v>
      </c>
      <c r="E71" s="130" t="s">
        <v>39</v>
      </c>
      <c r="F71" s="130">
        <v>2017</v>
      </c>
      <c r="G71" s="131">
        <f t="shared" si="3"/>
        <v>89000</v>
      </c>
      <c r="H71" s="132">
        <v>89000</v>
      </c>
      <c r="I71" s="132"/>
      <c r="J71" s="153"/>
      <c r="K71" s="154"/>
      <c r="L71" s="109"/>
    </row>
    <row r="72" spans="1:12" ht="16.5" customHeight="1" thickBot="1">
      <c r="A72" s="151"/>
      <c r="B72" s="150" t="s">
        <v>30</v>
      </c>
      <c r="C72" s="89"/>
      <c r="D72" s="90"/>
      <c r="E72" s="88"/>
      <c r="F72" s="50"/>
      <c r="G72" s="51">
        <f>SUM(G9,G21,G23,G25,G27,G32,G49,G56,G63+J63)</f>
        <v>9907393</v>
      </c>
      <c r="H72" s="51">
        <f>SUM(H9,H21,H23,H25,H27,H32,H49,H56,H63)</f>
        <v>7095217</v>
      </c>
      <c r="I72" s="51">
        <f>SUM(I9,I21,I23,I25,I27,I32,I49,I56,I63)</f>
        <v>2085876</v>
      </c>
      <c r="J72" s="51"/>
      <c r="K72" s="60">
        <f>SUM(K9,K21,K23,K25,K27,K32,K49,K56,K63)</f>
        <v>726300</v>
      </c>
      <c r="L72" s="103"/>
    </row>
    <row r="73" spans="1:12" ht="18" customHeight="1">
      <c r="L73" s="103"/>
    </row>
    <row r="74" spans="1:12" ht="18" customHeight="1">
      <c r="L74" s="103"/>
    </row>
    <row r="75" spans="1:12" ht="18" customHeight="1">
      <c r="L75" s="103"/>
    </row>
    <row r="76" spans="1:12" ht="24.75" customHeight="1">
      <c r="L76" s="103"/>
    </row>
    <row r="77" spans="1:12" ht="24.75" customHeight="1">
      <c r="L77" s="103"/>
    </row>
    <row r="78" spans="1:12" ht="25.5" customHeight="1">
      <c r="L78" s="103"/>
    </row>
    <row r="79" spans="1:12" ht="26.25" customHeight="1">
      <c r="L79" s="103"/>
    </row>
    <row r="80" spans="1:12" ht="13.5" customHeight="1"/>
    <row r="81" ht="17.25" customHeight="1"/>
    <row r="82" ht="15.75" customHeight="1"/>
    <row r="84" ht="15" customHeight="1"/>
    <row r="85" ht="16.5" customHeight="1"/>
    <row r="86" ht="18" customHeight="1"/>
    <row r="87" ht="18" customHeight="1"/>
  </sheetData>
  <mergeCells count="2">
    <mergeCell ref="I2:K2"/>
    <mergeCell ref="J1:K1"/>
  </mergeCells>
  <phoneticPr fontId="1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projekt budżetu 2017</vt:lpstr>
      <vt:lpstr>'projekt budżetu 2017'!Obszar_wydruku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WFP-MG</dc:creator>
  <cp:lastModifiedBy>WFP-MG</cp:lastModifiedBy>
  <cp:lastPrinted>2017-09-21T06:39:27Z</cp:lastPrinted>
  <dcterms:created xsi:type="dcterms:W3CDTF">2016-10-27T07:01:21Z</dcterms:created>
  <dcterms:modified xsi:type="dcterms:W3CDTF">2017-09-21T06:39:40Z</dcterms:modified>
</cp:coreProperties>
</file>